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po\Documents\"/>
    </mc:Choice>
  </mc:AlternateContent>
  <bookViews>
    <workbookView xWindow="330" yWindow="15" windowWidth="11340" windowHeight="6540"/>
  </bookViews>
  <sheets>
    <sheet name="skoleområdet" sheetId="1" r:id="rId1"/>
    <sheet name="forslag uden tidlig opstart" sheetId="5" state="hidden" r:id="rId2"/>
    <sheet name="dagtilbud" sheetId="6" r:id="rId3"/>
    <sheet name="Børn og Familie" sheetId="7" r:id="rId4"/>
    <sheet name="samlet oversigt drift og anlæg" sheetId="8" r:id="rId5"/>
    <sheet name="Ark2" sheetId="2" r:id="rId6"/>
    <sheet name="Ark3" sheetId="3" r:id="rId7"/>
    <sheet name="Ark4" sheetId="4" r:id="rId8"/>
  </sheets>
  <calcPr calcId="152511"/>
</workbook>
</file>

<file path=xl/calcChain.xml><?xml version="1.0" encoding="utf-8"?>
<calcChain xmlns="http://schemas.openxmlformats.org/spreadsheetml/2006/main">
  <c r="E13" i="8" l="1"/>
  <c r="F13" i="8"/>
  <c r="G13" i="8"/>
  <c r="D13" i="8"/>
  <c r="B32" i="1" l="1"/>
  <c r="F9" i="1"/>
  <c r="G9" i="1"/>
  <c r="G11" i="1" s="1"/>
  <c r="D11" i="1"/>
  <c r="E11" i="1"/>
  <c r="F11" i="1"/>
  <c r="E14" i="7" l="1"/>
  <c r="F14" i="7"/>
  <c r="G14" i="7"/>
  <c r="D14" i="7"/>
  <c r="F105" i="8" l="1"/>
  <c r="D105" i="8"/>
  <c r="D55" i="1"/>
  <c r="E24" i="8"/>
  <c r="F24" i="8"/>
  <c r="G24" i="8"/>
  <c r="D24" i="8"/>
  <c r="D40" i="6"/>
  <c r="G105" i="8" l="1"/>
  <c r="E105" i="8"/>
  <c r="E55" i="1" l="1"/>
  <c r="E35" i="1"/>
  <c r="G35" i="1" s="1"/>
  <c r="F35" i="1" l="1"/>
  <c r="E32" i="1"/>
  <c r="G32" i="1" s="1"/>
  <c r="F32" i="1" l="1"/>
  <c r="D13" i="6" l="1"/>
  <c r="E39" i="6" l="1"/>
  <c r="F39" i="6" s="1"/>
  <c r="G39" i="6" s="1"/>
  <c r="E29" i="1" l="1"/>
  <c r="G29" i="1" s="1"/>
  <c r="F29" i="1" l="1"/>
  <c r="D22" i="8"/>
  <c r="F49" i="1" l="1"/>
  <c r="G49" i="1" l="1"/>
  <c r="G55" i="1" s="1"/>
  <c r="F55" i="1"/>
  <c r="E14" i="1"/>
  <c r="G14" i="1" l="1"/>
  <c r="F14" i="1"/>
  <c r="E32" i="6"/>
  <c r="F32" i="6" s="1"/>
  <c r="G32" i="6" s="1"/>
  <c r="E23" i="1" l="1"/>
  <c r="F23" i="1" s="1"/>
  <c r="G23" i="1" s="1"/>
  <c r="D26" i="1"/>
  <c r="F22" i="8"/>
  <c r="G22" i="8" l="1"/>
  <c r="E22" i="8" l="1"/>
  <c r="D28" i="6"/>
  <c r="D29" i="6" s="1"/>
  <c r="E28" i="6" l="1"/>
  <c r="F28" i="6" l="1"/>
  <c r="G28" i="6" l="1"/>
  <c r="E27" i="6" l="1"/>
  <c r="E24" i="6"/>
  <c r="F24" i="6" s="1"/>
  <c r="G24" i="6" s="1"/>
  <c r="G91" i="8"/>
  <c r="F91" i="8"/>
  <c r="E91" i="8"/>
  <c r="D91" i="8"/>
  <c r="G61" i="8"/>
  <c r="F61" i="8"/>
  <c r="E61" i="8"/>
  <c r="D61" i="8"/>
  <c r="D17" i="6"/>
  <c r="D18" i="6" s="1"/>
  <c r="E21" i="6"/>
  <c r="F21" i="6" s="1"/>
  <c r="G21" i="6" s="1"/>
  <c r="E16" i="6"/>
  <c r="F16" i="6" s="1"/>
  <c r="G16" i="6" s="1"/>
  <c r="E13" i="6"/>
  <c r="G10" i="6"/>
  <c r="E7" i="6"/>
  <c r="F7" i="6" s="1"/>
  <c r="A24" i="7"/>
  <c r="G86" i="7"/>
  <c r="F86" i="7"/>
  <c r="E86" i="7"/>
  <c r="D86" i="7"/>
  <c r="G56" i="7"/>
  <c r="F56" i="7"/>
  <c r="E56" i="7"/>
  <c r="D56" i="7"/>
  <c r="G24" i="7"/>
  <c r="G31" i="8" s="1"/>
  <c r="F24" i="7"/>
  <c r="F31" i="8" s="1"/>
  <c r="E24" i="7"/>
  <c r="E31" i="8" s="1"/>
  <c r="D24" i="7"/>
  <c r="D31" i="8" s="1"/>
  <c r="G102" i="6"/>
  <c r="F102" i="6"/>
  <c r="E102" i="6"/>
  <c r="D102" i="6"/>
  <c r="G72" i="6"/>
  <c r="F72" i="6"/>
  <c r="E72" i="6"/>
  <c r="D72" i="6"/>
  <c r="G40" i="6"/>
  <c r="F40" i="6"/>
  <c r="E40" i="6"/>
  <c r="D35" i="6" l="1"/>
  <c r="D106" i="6" s="1"/>
  <c r="E17" i="6"/>
  <c r="F27" i="6"/>
  <c r="E29" i="6"/>
  <c r="D20" i="8"/>
  <c r="D29" i="8" s="1"/>
  <c r="G20" i="8"/>
  <c r="G29" i="8" s="1"/>
  <c r="E20" i="8"/>
  <c r="E29" i="8" s="1"/>
  <c r="F20" i="8"/>
  <c r="F29" i="8" s="1"/>
  <c r="G13" i="6"/>
  <c r="G7" i="6"/>
  <c r="D88" i="7"/>
  <c r="E88" i="7"/>
  <c r="F88" i="7"/>
  <c r="G88" i="7"/>
  <c r="D104" i="6" l="1"/>
  <c r="D6" i="8"/>
  <c r="G27" i="6"/>
  <c r="G29" i="6" s="1"/>
  <c r="F29" i="6"/>
  <c r="E18" i="6"/>
  <c r="E35" i="6" s="1"/>
  <c r="F17" i="6"/>
  <c r="D20" i="1"/>
  <c r="D38" i="1" s="1"/>
  <c r="D121" i="1" l="1"/>
  <c r="E6" i="8"/>
  <c r="E104" i="6"/>
  <c r="E106" i="6"/>
  <c r="G17" i="6"/>
  <c r="G18" i="6" s="1"/>
  <c r="G35" i="6" s="1"/>
  <c r="F18" i="6"/>
  <c r="F35" i="6" s="1"/>
  <c r="E17" i="1"/>
  <c r="E38" i="1" s="1"/>
  <c r="D10" i="8" l="1"/>
  <c r="D16" i="8" s="1"/>
  <c r="E121" i="1"/>
  <c r="G6" i="8"/>
  <c r="G106" i="6"/>
  <c r="G104" i="6"/>
  <c r="F106" i="6"/>
  <c r="F104" i="6"/>
  <c r="F6" i="8"/>
  <c r="G17" i="1"/>
  <c r="F17" i="1"/>
  <c r="D93" i="8" l="1"/>
  <c r="D96" i="8"/>
  <c r="F20" i="1"/>
  <c r="G20" i="1" s="1"/>
  <c r="E10" i="8" l="1"/>
  <c r="E16" i="8" s="1"/>
  <c r="F26" i="1"/>
  <c r="G26" i="1" s="1"/>
  <c r="G38" i="1" s="1"/>
  <c r="F38" i="1" l="1"/>
  <c r="E93" i="8"/>
  <c r="F10" i="8" l="1"/>
  <c r="F16" i="8" s="1"/>
  <c r="D117" i="1"/>
  <c r="F93" i="8" l="1"/>
  <c r="G10" i="8"/>
  <c r="G16" i="8" s="1"/>
  <c r="E37" i="5"/>
  <c r="F37" i="5"/>
  <c r="G37" i="5"/>
  <c r="D37" i="5"/>
  <c r="G93" i="8" l="1"/>
  <c r="E117" i="1"/>
  <c r="F117" i="1"/>
  <c r="G117" i="1"/>
  <c r="G87" i="1"/>
  <c r="G121" i="1"/>
  <c r="F121" i="1"/>
  <c r="G119" i="1" l="1"/>
  <c r="F87" i="1"/>
  <c r="F119" i="1" s="1"/>
  <c r="E87" i="1"/>
  <c r="E119" i="1" s="1"/>
  <c r="D87" i="1"/>
  <c r="D119" i="1" l="1"/>
  <c r="F96" i="8"/>
  <c r="G96" i="8"/>
  <c r="E96" i="8"/>
</calcChain>
</file>

<file path=xl/sharedStrings.xml><?xml version="1.0" encoding="utf-8"?>
<sst xmlns="http://schemas.openxmlformats.org/spreadsheetml/2006/main" count="369" uniqueCount="143">
  <si>
    <t>institutionerne har derudover 8,08 stilling i budgettet</t>
  </si>
  <si>
    <t>Tilskud til privat pasning</t>
  </si>
  <si>
    <t>p.t giver vi 100% af billigste tilbud (puljeordninger)</t>
  </si>
  <si>
    <t>kan nedsættes til 75%</t>
  </si>
  <si>
    <t>Tilskud til pasning af egne børn</t>
  </si>
  <si>
    <t>afsat 256.000 kr. - ophør af ordningen</t>
  </si>
  <si>
    <t>Sprogvurdering af 3 årige</t>
  </si>
  <si>
    <t>afsat 213.000 - kan evt. gøres inden for eget budget</t>
  </si>
  <si>
    <t>Skoleområdet:</t>
  </si>
  <si>
    <t>Dagtilbudsområdet:</t>
  </si>
  <si>
    <t>Tale-/hørekonsulenter</t>
  </si>
  <si>
    <t>reduktion i kørsel, uddannelse og aktivitetsafh.udgifter</t>
  </si>
  <si>
    <t xml:space="preserve">Dagplejen </t>
  </si>
  <si>
    <t>Dagtilbud - opstart i bhv. 2 år og 9 mdr.</t>
  </si>
  <si>
    <t>Børn, Trivsel og Sundhed samt Børn og Forebyggelse</t>
  </si>
  <si>
    <t>(hvis 2 år og 10 mdr. besp. = 1585000)</t>
  </si>
  <si>
    <t>2019</t>
  </si>
  <si>
    <t>2020</t>
  </si>
  <si>
    <t>2021</t>
  </si>
  <si>
    <t xml:space="preserve">Budget </t>
  </si>
  <si>
    <t>Budget</t>
  </si>
  <si>
    <t>Uddannelsespuljen (Brutto 210.690 kr)</t>
  </si>
  <si>
    <t>Inklusionspulje - reduktion (Brutto 400.000 kr.)</t>
  </si>
  <si>
    <t>Dagtilbuds diverse-konto - (brutto 50.000 kr.)</t>
  </si>
  <si>
    <t>Ændre nødpasning i påsken til 1 sted i kommunen (brutto 89.000 kr.)</t>
  </si>
  <si>
    <t>reduktion (brutto 300.000 kr.)</t>
  </si>
  <si>
    <t>I alt  skoleområdet</t>
  </si>
  <si>
    <t>I alt  Dagtilbudsområdet efter forældrebetaling</t>
  </si>
  <si>
    <t>Samlet reduktionsforslag Børn og Undervisning</t>
  </si>
  <si>
    <t>Tippens interne skole - (reduktion 425.000 kr.) Varde Kommunes andel</t>
  </si>
  <si>
    <t>Dagtilbud generel reduktion (2,27%)</t>
  </si>
  <si>
    <t>Reduktion som følge af ændring af familieiværksætterne</t>
  </si>
  <si>
    <t>Redukton i forbindelse med tilpasning ved ny organisation</t>
  </si>
  <si>
    <t>Reduktion i forbindelse med hjemtagelse af tandpleje fra privat udbyder</t>
  </si>
  <si>
    <t>Reduktion af udgiften til kontaktpersoner - flere gruppeindsatser</t>
  </si>
  <si>
    <t>Reduktion af udgifterne til efterværn for unge</t>
  </si>
  <si>
    <t>Reduktion af udgifter til økonomisk støtte i forbindelse med efterskoleophold</t>
  </si>
  <si>
    <t>Reduktion af plejevederlag til plejefamilier</t>
  </si>
  <si>
    <t>I alt  Børn og Forebyggelse og Børn, Trivsel og Sundhed</t>
  </si>
  <si>
    <t>ok</t>
  </si>
  <si>
    <t>2022</t>
  </si>
  <si>
    <t xml:space="preserve">Ikke tilrettet på dagtilbudsområdet </t>
  </si>
  <si>
    <t>Skoleafdelingens andel (1/3 af regningen)</t>
  </si>
  <si>
    <t>Afsat 420.000 kr. til hjælpmidler - reducere beløbet med</t>
  </si>
  <si>
    <t>ALLE unge skal med</t>
  </si>
  <si>
    <t>"Droppe" 1-1 løsningen i indskolingen</t>
  </si>
  <si>
    <t>Børn og Familie</t>
  </si>
  <si>
    <t>I alt  Børn og Familie</t>
  </si>
  <si>
    <t>I alt  dagtilbudsområdet</t>
  </si>
  <si>
    <t>Ophør af ordning</t>
  </si>
  <si>
    <t>Afholdes fremover indenfor institutionernes eget budget</t>
  </si>
  <si>
    <t>Nettobesparelse efter forældrebetaling og yderligere udgifter til disp.vedl.</t>
  </si>
  <si>
    <t>Heraf forældrebetaling</t>
  </si>
  <si>
    <t>Nettobesparelse</t>
  </si>
  <si>
    <t>Der tildeles ikke i ferieuger</t>
  </si>
  <si>
    <t>Nedsættelse af prisen på vuggestuemad med 7 kr.</t>
  </si>
  <si>
    <t>Reducere tildeling til SFO (brutto 4.036.000 minus 60% forældre-betaling) incl. mindreudgifter til søskendetilskud og fripladstilskud som følge heraf - gældende fra 1/4-2019</t>
  </si>
  <si>
    <t>Samlet besparelse</t>
  </si>
  <si>
    <t>Reduktion i tildeling fra barn nr. 7 (4 børn á 25.000 kr.)</t>
  </si>
  <si>
    <t>Opkvalificering af lærerne</t>
  </si>
  <si>
    <t>Nedlæggelse af familieklasserne</t>
  </si>
  <si>
    <t>Vejledning af alle unge, der har behov</t>
  </si>
  <si>
    <t>Reduktion i udgifter til halleje og livredning som følge af kun én årgang får svømmeundervisning</t>
  </si>
  <si>
    <t>I alt omprioriteringsbidrag</t>
  </si>
  <si>
    <t>I alt investeringsforslag</t>
  </si>
  <si>
    <t>Sum</t>
  </si>
  <si>
    <t>Øget tilskud til puljeordninger</t>
  </si>
  <si>
    <t>Efteruddannelse af superbrugere (1/2) og pædagoger - tidsforbrug</t>
  </si>
  <si>
    <t>Afskaffelse af tilskud til elever på ordblindeefterskoler</t>
  </si>
  <si>
    <t>Dok. Nr.</t>
  </si>
  <si>
    <t>63339-18</t>
  </si>
  <si>
    <t>63055-18</t>
  </si>
  <si>
    <t>62704-18</t>
  </si>
  <si>
    <t>62694-18</t>
  </si>
  <si>
    <t>62597-18</t>
  </si>
  <si>
    <t>62857-18</t>
  </si>
  <si>
    <t>61759-18</t>
  </si>
  <si>
    <t>62536-18</t>
  </si>
  <si>
    <t>61447-18</t>
  </si>
  <si>
    <t>62547-18</t>
  </si>
  <si>
    <t>53091-18</t>
  </si>
  <si>
    <t>53089-18</t>
  </si>
  <si>
    <t>58098-18</t>
  </si>
  <si>
    <t>53095-18</t>
  </si>
  <si>
    <t>Bedre udnyttelse af pladserne</t>
  </si>
  <si>
    <t>53108-18</t>
  </si>
  <si>
    <t>53109-18</t>
  </si>
  <si>
    <t>53111-18</t>
  </si>
  <si>
    <t>58099-18</t>
  </si>
  <si>
    <t>58100-18</t>
  </si>
  <si>
    <t>58973-18</t>
  </si>
  <si>
    <t>Fortsat investering på myndighedsområdet (modsvares af udgift på Økonomi og Erhvervsudvalgets budget på 1 mio. kr.)</t>
  </si>
  <si>
    <t>58974-18</t>
  </si>
  <si>
    <t>Ændret tildeling</t>
  </si>
  <si>
    <t>63895-18</t>
  </si>
  <si>
    <t>Tilføre hvad der svarer til 1/4 stilling på hver skole, til læsevejleder</t>
  </si>
  <si>
    <t>Investeringsforslag/nye ønsker:</t>
  </si>
  <si>
    <t>Omprioriteringsforslag på skoleområdet i budget 2019 - 2022</t>
  </si>
  <si>
    <t>Omprioriteringsforslag på dagtilbudsområdet i budget 2019 - 2022</t>
  </si>
  <si>
    <t>I alt  nye investeringsforslag/nye ønsker:</t>
  </si>
  <si>
    <t>I alt investeringsforslag/nye ønsker:</t>
  </si>
  <si>
    <t>Omprioriteringsforslag Børn og Familie i budget 2019 - 2022</t>
  </si>
  <si>
    <t>Investeringsforslag til andre udvalg til konto 6</t>
  </si>
  <si>
    <t>Nye anlægsønsker</t>
  </si>
  <si>
    <t>O1-Ordblindeefterskole</t>
  </si>
  <si>
    <t>D1-AULA</t>
  </si>
  <si>
    <t>D2-Ordblinde indsats</t>
  </si>
  <si>
    <t>D3-UU-vejledning</t>
  </si>
  <si>
    <t>I-1 Fortsat investering myndighedsområdet</t>
  </si>
  <si>
    <t>I alt anlægsønsker</t>
  </si>
  <si>
    <t>Omprioriteringsforslag  2019 - 2022:</t>
  </si>
  <si>
    <t>Anlægs- og renoveringspuljen</t>
  </si>
  <si>
    <t>Dagtilbudsområdet i alt</t>
  </si>
  <si>
    <t>Skoleområdet i alt</t>
  </si>
  <si>
    <t>Børn og Familie i alt</t>
  </si>
  <si>
    <t>Børn og Familie - fortsat investering på myndighedsområdet (modsvares af udgift på Økonomi- og Erhvervsudvalget med 1 mio. kr.)</t>
  </si>
  <si>
    <t>Investering på Økonomi- og Erhvervsudvalget</t>
  </si>
  <si>
    <t>5% reduktion af budgettet</t>
  </si>
  <si>
    <t>Reduktion af midler til startpakke</t>
  </si>
  <si>
    <t>O2-Supplerende undervisning i dansk som andetsprog</t>
  </si>
  <si>
    <t>O3-Familieklasser</t>
  </si>
  <si>
    <t>O4-Pulje til hjælpemidler til handicappede i forbindelse med undervisningen</t>
  </si>
  <si>
    <t>O5-Svømmeundervisning til kun én årgang</t>
  </si>
  <si>
    <t>O6-SkoleIT</t>
  </si>
  <si>
    <t>O7-SFO - reduceret tildeling</t>
  </si>
  <si>
    <t>O8-Sundhedsprofiler</t>
  </si>
  <si>
    <t>O9-Juniorklubber og SFO 2  **)</t>
  </si>
  <si>
    <t xml:space="preserve">O10-Ungdomsklubber og SFO 3 </t>
  </si>
  <si>
    <t>O11-Tilskud til pasning af egne børn</t>
  </si>
  <si>
    <t>O12-Sprogvurdering af 3 årige</t>
  </si>
  <si>
    <t>O13-Nedlæggelse af Tumlehuset</t>
  </si>
  <si>
    <t>O14-Bedre udnyttelse af pladserne i dagplejen</t>
  </si>
  <si>
    <t>O15-Tildelingsmodel Solsikken</t>
  </si>
  <si>
    <t>O16-Reduktion §11 midler - sprogstimulering</t>
  </si>
  <si>
    <t>O17-Reduktion Go´Mad til børn</t>
  </si>
  <si>
    <t>O18-Reduktion af startpakke til flygningebørn</t>
  </si>
  <si>
    <t xml:space="preserve">O19-Bedre effekt og korte varighed </t>
  </si>
  <si>
    <t>D4- Puljeordninger</t>
  </si>
  <si>
    <t xml:space="preserve">D5-Sommerlejr </t>
  </si>
  <si>
    <t>D6-Økonomisk støtte til Produktionsskolen</t>
  </si>
  <si>
    <t>82761-18</t>
  </si>
  <si>
    <t>A1</t>
  </si>
  <si>
    <t>Bedre effekt og kortere varighed af indsatser gennemafskaffelse af venteliste samt nedlæggelse af PREP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</si>
</sst>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color rgb="FFFF000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1" fillId="0" borderId="0" xfId="0" applyFont="1"/>
    <xf numFmtId="0" fontId="2" fillId="0" borderId="0" xfId="0" applyFont="1"/>
    <xf numFmtId="3" fontId="0" fillId="0" borderId="0" xfId="0" applyNumberFormat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4" xfId="0" applyBorder="1"/>
    <xf numFmtId="3" fontId="0" fillId="0" borderId="2" xfId="0" applyNumberFormat="1" applyBorder="1"/>
    <xf numFmtId="0" fontId="1" fillId="0" borderId="3" xfId="0" applyFont="1" applyBorder="1"/>
    <xf numFmtId="3" fontId="0" fillId="0" borderId="4" xfId="0" applyNumberFormat="1" applyBorder="1"/>
    <xf numFmtId="0" fontId="1" fillId="0" borderId="5" xfId="0" applyFont="1" applyBorder="1"/>
    <xf numFmtId="0" fontId="0" fillId="0" borderId="0" xfId="0" applyBorder="1"/>
    <xf numFmtId="3" fontId="0" fillId="0" borderId="0" xfId="0" applyNumberFormat="1" applyBorder="1"/>
    <xf numFmtId="3" fontId="0" fillId="0" borderId="6" xfId="0" applyNumberFormat="1" applyBorder="1"/>
    <xf numFmtId="3" fontId="1" fillId="0" borderId="7" xfId="0" applyNumberFormat="1" applyFont="1" applyBorder="1" applyAlignment="1">
      <alignment horizontal="right"/>
    </xf>
    <xf numFmtId="3" fontId="0" fillId="0" borderId="7" xfId="0" applyNumberFormat="1" applyBorder="1"/>
    <xf numFmtId="3" fontId="0" fillId="0" borderId="8" xfId="0" applyNumberFormat="1" applyBorder="1"/>
    <xf numFmtId="3" fontId="1" fillId="0" borderId="8" xfId="0" applyNumberFormat="1" applyFont="1" applyBorder="1" applyAlignment="1">
      <alignment horizontal="right"/>
    </xf>
    <xf numFmtId="0" fontId="1" fillId="0" borderId="0" xfId="0" applyFont="1" applyBorder="1"/>
    <xf numFmtId="0" fontId="0" fillId="0" borderId="3" xfId="0" applyBorder="1"/>
    <xf numFmtId="0" fontId="0" fillId="0" borderId="5" xfId="0" applyBorder="1"/>
    <xf numFmtId="0" fontId="1" fillId="0" borderId="4" xfId="0" applyFont="1" applyBorder="1"/>
    <xf numFmtId="3" fontId="0" fillId="0" borderId="7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0" fontId="3" fillId="0" borderId="3" xfId="0" applyFont="1" applyBorder="1"/>
    <xf numFmtId="0" fontId="3" fillId="0" borderId="4" xfId="0" applyFont="1" applyBorder="1"/>
    <xf numFmtId="3" fontId="3" fillId="0" borderId="4" xfId="0" applyNumberFormat="1" applyFont="1" applyBorder="1"/>
    <xf numFmtId="3" fontId="3" fillId="0" borderId="7" xfId="0" applyNumberFormat="1" applyFont="1" applyBorder="1"/>
    <xf numFmtId="0" fontId="2" fillId="0" borderId="3" xfId="0" applyFont="1" applyBorder="1"/>
    <xf numFmtId="0" fontId="2" fillId="0" borderId="5" xfId="0" applyFont="1" applyBorder="1"/>
    <xf numFmtId="3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0" fillId="0" borderId="9" xfId="0" applyBorder="1"/>
    <xf numFmtId="0" fontId="3" fillId="0" borderId="0" xfId="0" applyFont="1" applyBorder="1"/>
    <xf numFmtId="3" fontId="3" fillId="0" borderId="0" xfId="0" applyNumberFormat="1" applyFont="1" applyBorder="1"/>
    <xf numFmtId="0" fontId="0" fillId="2" borderId="5" xfId="0" applyFill="1" applyBorder="1"/>
    <xf numFmtId="0" fontId="0" fillId="2" borderId="0" xfId="0" applyFill="1" applyBorder="1"/>
    <xf numFmtId="3" fontId="0" fillId="2" borderId="0" xfId="0" applyNumberFormat="1" applyFill="1" applyBorder="1"/>
    <xf numFmtId="3" fontId="0" fillId="2" borderId="8" xfId="0" applyNumberFormat="1" applyFill="1" applyBorder="1"/>
    <xf numFmtId="0" fontId="3" fillId="2" borderId="3" xfId="0" applyFont="1" applyFill="1" applyBorder="1"/>
    <xf numFmtId="0" fontId="3" fillId="2" borderId="4" xfId="0" applyFont="1" applyFill="1" applyBorder="1"/>
    <xf numFmtId="3" fontId="3" fillId="2" borderId="4" xfId="0" applyNumberFormat="1" applyFont="1" applyFill="1" applyBorder="1"/>
    <xf numFmtId="3" fontId="3" fillId="2" borderId="7" xfId="0" applyNumberFormat="1" applyFont="1" applyFill="1" applyBorder="1"/>
    <xf numFmtId="3" fontId="5" fillId="0" borderId="7" xfId="0" applyNumberFormat="1" applyFont="1" applyBorder="1"/>
    <xf numFmtId="0" fontId="5" fillId="0" borderId="4" xfId="0" applyFont="1" applyBorder="1"/>
    <xf numFmtId="3" fontId="0" fillId="0" borderId="5" xfId="0" applyNumberFormat="1" applyBorder="1"/>
    <xf numFmtId="3" fontId="1" fillId="0" borderId="8" xfId="0" applyNumberFormat="1" applyFont="1" applyBorder="1"/>
    <xf numFmtId="0" fontId="6" fillId="0" borderId="5" xfId="0" applyFont="1" applyBorder="1"/>
    <xf numFmtId="0" fontId="7" fillId="0" borderId="0" xfId="0" applyFont="1"/>
    <xf numFmtId="3" fontId="7" fillId="0" borderId="0" xfId="0" applyNumberFormat="1" applyFont="1"/>
    <xf numFmtId="0" fontId="8" fillId="0" borderId="0" xfId="0" applyFont="1"/>
    <xf numFmtId="0" fontId="2" fillId="0" borderId="1" xfId="0" applyFont="1" applyBorder="1"/>
    <xf numFmtId="3" fontId="0" fillId="0" borderId="10" xfId="0" applyNumberFormat="1" applyBorder="1" applyAlignment="1">
      <alignment horizontal="right"/>
    </xf>
    <xf numFmtId="3" fontId="0" fillId="0" borderId="11" xfId="0" applyNumberFormat="1" applyBorder="1"/>
    <xf numFmtId="3" fontId="0" fillId="0" borderId="9" xfId="0" applyNumberFormat="1" applyBorder="1"/>
    <xf numFmtId="3" fontId="0" fillId="0" borderId="2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5" fillId="0" borderId="1" xfId="0" applyFont="1" applyBorder="1"/>
    <xf numFmtId="0" fontId="5" fillId="0" borderId="2" xfId="0" applyFont="1" applyBorder="1"/>
    <xf numFmtId="3" fontId="5" fillId="0" borderId="2" xfId="0" applyNumberFormat="1" applyFont="1" applyBorder="1"/>
    <xf numFmtId="3" fontId="5" fillId="0" borderId="6" xfId="0" applyNumberFormat="1" applyFont="1" applyBorder="1"/>
    <xf numFmtId="0" fontId="5" fillId="0" borderId="0" xfId="0" applyFont="1"/>
    <xf numFmtId="0" fontId="5" fillId="0" borderId="5" xfId="0" applyFont="1" applyBorder="1"/>
    <xf numFmtId="0" fontId="5" fillId="0" borderId="0" xfId="0" applyFont="1" applyBorder="1"/>
    <xf numFmtId="3" fontId="5" fillId="0" borderId="0" xfId="0" applyNumberFormat="1" applyFont="1" applyBorder="1"/>
    <xf numFmtId="3" fontId="5" fillId="0" borderId="8" xfId="0" applyNumberFormat="1" applyFont="1" applyBorder="1" applyAlignment="1">
      <alignment horizontal="right"/>
    </xf>
    <xf numFmtId="0" fontId="5" fillId="0" borderId="3" xfId="0" applyFont="1" applyBorder="1"/>
    <xf numFmtId="3" fontId="5" fillId="0" borderId="4" xfId="0" applyNumberFormat="1" applyFont="1" applyBorder="1"/>
    <xf numFmtId="3" fontId="5" fillId="0" borderId="7" xfId="0" applyNumberFormat="1" applyFont="1" applyBorder="1" applyAlignment="1">
      <alignment horizontal="right"/>
    </xf>
    <xf numFmtId="3" fontId="5" fillId="0" borderId="8" xfId="0" applyNumberFormat="1" applyFont="1" applyBorder="1"/>
    <xf numFmtId="3" fontId="5" fillId="0" borderId="6" xfId="0" applyNumberFormat="1" applyFont="1" applyBorder="1" applyAlignment="1">
      <alignment horizontal="right"/>
    </xf>
    <xf numFmtId="0" fontId="5" fillId="0" borderId="9" xfId="0" applyFont="1" applyBorder="1"/>
    <xf numFmtId="0" fontId="1" fillId="0" borderId="5" xfId="0" applyFont="1" applyBorder="1" applyAlignment="1">
      <alignment wrapText="1"/>
    </xf>
    <xf numFmtId="3" fontId="0" fillId="0" borderId="10" xfId="0" applyNumberFormat="1" applyBorder="1"/>
    <xf numFmtId="49" fontId="1" fillId="0" borderId="8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10" xfId="0" applyBorder="1"/>
    <xf numFmtId="0" fontId="3" fillId="0" borderId="5" xfId="0" applyFont="1" applyBorder="1"/>
    <xf numFmtId="3" fontId="3" fillId="0" borderId="10" xfId="0" applyNumberFormat="1" applyFont="1" applyBorder="1"/>
    <xf numFmtId="0" fontId="7" fillId="0" borderId="0" xfId="0" applyFont="1" applyBorder="1"/>
    <xf numFmtId="3" fontId="7" fillId="0" borderId="0" xfId="0" applyNumberFormat="1" applyFont="1" applyBorder="1"/>
    <xf numFmtId="0" fontId="7" fillId="0" borderId="10" xfId="0" applyFont="1" applyBorder="1"/>
    <xf numFmtId="3" fontId="1" fillId="0" borderId="6" xfId="0" applyNumberFormat="1" applyFont="1" applyBorder="1"/>
    <xf numFmtId="0" fontId="9" fillId="0" borderId="2" xfId="0" applyFont="1" applyBorder="1"/>
    <xf numFmtId="3" fontId="9" fillId="0" borderId="2" xfId="0" applyNumberFormat="1" applyFont="1" applyBorder="1"/>
    <xf numFmtId="0" fontId="10" fillId="0" borderId="0" xfId="0" applyFont="1"/>
    <xf numFmtId="0" fontId="11" fillId="0" borderId="0" xfId="0" applyFont="1" applyAlignment="1">
      <alignment vertical="center" wrapText="1"/>
    </xf>
    <xf numFmtId="3" fontId="11" fillId="0" borderId="0" xfId="0" applyNumberFormat="1" applyFont="1" applyAlignment="1">
      <alignment vertical="center" wrapText="1"/>
    </xf>
    <xf numFmtId="0" fontId="6" fillId="0" borderId="3" xfId="0" applyFont="1" applyBorder="1"/>
    <xf numFmtId="49" fontId="1" fillId="0" borderId="4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0" fillId="0" borderId="8" xfId="0" applyBorder="1"/>
    <xf numFmtId="0" fontId="3" fillId="0" borderId="8" xfId="0" applyFont="1" applyBorder="1"/>
    <xf numFmtId="0" fontId="3" fillId="0" borderId="7" xfId="0" applyFont="1" applyBorder="1"/>
    <xf numFmtId="0" fontId="0" fillId="0" borderId="8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3" fontId="0" fillId="0" borderId="1" xfId="0" applyNumberFormat="1" applyBorder="1"/>
    <xf numFmtId="3" fontId="0" fillId="0" borderId="3" xfId="0" applyNumberFormat="1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" fillId="0" borderId="6" xfId="0" applyFont="1" applyBorder="1"/>
    <xf numFmtId="0" fontId="3" fillId="0" borderId="1" xfId="0" applyFont="1" applyBorder="1"/>
    <xf numFmtId="0" fontId="0" fillId="0" borderId="11" xfId="0" applyBorder="1"/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/>
    <xf numFmtId="3" fontId="0" fillId="0" borderId="8" xfId="0" applyNumberFormat="1" applyFill="1" applyBorder="1"/>
    <xf numFmtId="0" fontId="0" fillId="0" borderId="8" xfId="0" applyFill="1" applyBorder="1" applyAlignment="1">
      <alignment horizontal="center"/>
    </xf>
    <xf numFmtId="0" fontId="0" fillId="0" borderId="5" xfId="0" applyFill="1" applyBorder="1"/>
    <xf numFmtId="0" fontId="0" fillId="0" borderId="2" xfId="0" applyFill="1" applyBorder="1"/>
    <xf numFmtId="3" fontId="0" fillId="0" borderId="2" xfId="0" applyNumberFormat="1" applyFill="1" applyBorder="1"/>
    <xf numFmtId="3" fontId="0" fillId="0" borderId="6" xfId="0" applyNumberFormat="1" applyFill="1" applyBorder="1"/>
    <xf numFmtId="0" fontId="2" fillId="0" borderId="5" xfId="0" applyFont="1" applyFill="1" applyBorder="1"/>
    <xf numFmtId="0" fontId="12" fillId="4" borderId="0" xfId="0" applyFont="1" applyFill="1"/>
    <xf numFmtId="0" fontId="7" fillId="3" borderId="0" xfId="0" applyFont="1" applyFill="1"/>
    <xf numFmtId="0" fontId="12" fillId="6" borderId="5" xfId="0" applyFont="1" applyFill="1" applyBorder="1"/>
    <xf numFmtId="0" fontId="12" fillId="6" borderId="0" xfId="0" applyFont="1" applyFill="1" applyBorder="1"/>
    <xf numFmtId="3" fontId="7" fillId="6" borderId="0" xfId="0" applyNumberFormat="1" applyFont="1" applyFill="1" applyBorder="1"/>
    <xf numFmtId="0" fontId="12" fillId="6" borderId="0" xfId="0" applyFont="1" applyFill="1"/>
    <xf numFmtId="0" fontId="7" fillId="6" borderId="0" xfId="0" applyFont="1" applyFill="1"/>
    <xf numFmtId="0" fontId="8" fillId="6" borderId="0" xfId="0" applyFont="1" applyFill="1"/>
    <xf numFmtId="3" fontId="7" fillId="6" borderId="0" xfId="0" applyNumberFormat="1" applyFont="1" applyFill="1"/>
    <xf numFmtId="3" fontId="0" fillId="0" borderId="1" xfId="0" applyNumberFormat="1" applyFill="1" applyBorder="1"/>
    <xf numFmtId="3" fontId="0" fillId="0" borderId="5" xfId="0" applyNumberFormat="1" applyFill="1" applyBorder="1"/>
    <xf numFmtId="3" fontId="0" fillId="0" borderId="7" xfId="0" applyNumberFormat="1" applyFill="1" applyBorder="1"/>
    <xf numFmtId="3" fontId="0" fillId="0" borderId="3" xfId="0" applyNumberFormat="1" applyFill="1" applyBorder="1"/>
    <xf numFmtId="0" fontId="3" fillId="0" borderId="2" xfId="0" applyFont="1" applyBorder="1"/>
    <xf numFmtId="3" fontId="3" fillId="0" borderId="2" xfId="0" applyNumberFormat="1" applyFont="1" applyBorder="1"/>
    <xf numFmtId="0" fontId="3" fillId="0" borderId="11" xfId="0" applyFont="1" applyBorder="1"/>
    <xf numFmtId="0" fontId="5" fillId="0" borderId="10" xfId="0" applyFont="1" applyBorder="1"/>
    <xf numFmtId="0" fontId="3" fillId="0" borderId="10" xfId="0" applyFont="1" applyBorder="1"/>
    <xf numFmtId="0" fontId="10" fillId="0" borderId="3" xfId="0" applyFont="1" applyBorder="1"/>
    <xf numFmtId="0" fontId="11" fillId="0" borderId="4" xfId="0" applyFont="1" applyBorder="1" applyAlignment="1">
      <alignment vertical="center" wrapText="1"/>
    </xf>
    <xf numFmtId="3" fontId="11" fillId="0" borderId="4" xfId="0" applyNumberFormat="1" applyFont="1" applyBorder="1" applyAlignment="1">
      <alignment vertical="center" wrapText="1"/>
    </xf>
    <xf numFmtId="0" fontId="10" fillId="0" borderId="9" xfId="0" applyFont="1" applyBorder="1"/>
    <xf numFmtId="0" fontId="8" fillId="3" borderId="0" xfId="0" applyFont="1" applyFill="1"/>
    <xf numFmtId="3" fontId="7" fillId="3" borderId="0" xfId="0" applyNumberFormat="1" applyFont="1" applyFill="1"/>
    <xf numFmtId="0" fontId="7" fillId="4" borderId="0" xfId="0" applyFont="1" applyFill="1"/>
    <xf numFmtId="0" fontId="10" fillId="4" borderId="3" xfId="0" applyFont="1" applyFill="1" applyBorder="1"/>
    <xf numFmtId="0" fontId="3" fillId="4" borderId="4" xfId="0" applyFont="1" applyFill="1" applyBorder="1"/>
    <xf numFmtId="0" fontId="0" fillId="5" borderId="1" xfId="0" applyFill="1" applyBorder="1"/>
    <xf numFmtId="0" fontId="0" fillId="5" borderId="2" xfId="0" applyFill="1" applyBorder="1"/>
    <xf numFmtId="3" fontId="0" fillId="5" borderId="2" xfId="0" applyNumberFormat="1" applyFill="1" applyBorder="1"/>
    <xf numFmtId="3" fontId="0" fillId="5" borderId="6" xfId="0" applyNumberFormat="1" applyFill="1" applyBorder="1" applyAlignment="1">
      <alignment horizontal="right"/>
    </xf>
    <xf numFmtId="3" fontId="0" fillId="5" borderId="2" xfId="0" applyNumberFormat="1" applyFill="1" applyBorder="1" applyAlignment="1">
      <alignment horizontal="right"/>
    </xf>
    <xf numFmtId="3" fontId="0" fillId="5" borderId="11" xfId="0" applyNumberFormat="1" applyFill="1" applyBorder="1" applyAlignment="1">
      <alignment horizontal="right"/>
    </xf>
    <xf numFmtId="0" fontId="3" fillId="5" borderId="3" xfId="0" applyFont="1" applyFill="1" applyBorder="1"/>
    <xf numFmtId="0" fontId="3" fillId="5" borderId="4" xfId="0" applyFont="1" applyFill="1" applyBorder="1"/>
    <xf numFmtId="3" fontId="3" fillId="5" borderId="4" xfId="0" applyNumberFormat="1" applyFont="1" applyFill="1" applyBorder="1"/>
    <xf numFmtId="3" fontId="3" fillId="5" borderId="7" xfId="0" applyNumberFormat="1" applyFont="1" applyFill="1" applyBorder="1"/>
    <xf numFmtId="3" fontId="3" fillId="5" borderId="9" xfId="0" applyNumberFormat="1" applyFont="1" applyFill="1" applyBorder="1"/>
    <xf numFmtId="0" fontId="0" fillId="4" borderId="1" xfId="0" applyFill="1" applyBorder="1"/>
    <xf numFmtId="0" fontId="0" fillId="4" borderId="2" xfId="0" applyFill="1" applyBorder="1"/>
    <xf numFmtId="3" fontId="0" fillId="4" borderId="2" xfId="0" applyNumberFormat="1" applyFill="1" applyBorder="1"/>
    <xf numFmtId="3" fontId="0" fillId="4" borderId="6" xfId="0" applyNumberFormat="1" applyFill="1" applyBorder="1" applyAlignment="1">
      <alignment horizontal="right"/>
    </xf>
    <xf numFmtId="3" fontId="0" fillId="4" borderId="2" xfId="0" applyNumberFormat="1" applyFill="1" applyBorder="1" applyAlignment="1">
      <alignment horizontal="right"/>
    </xf>
    <xf numFmtId="3" fontId="0" fillId="4" borderId="11" xfId="0" applyNumberFormat="1" applyFill="1" applyBorder="1" applyAlignment="1">
      <alignment horizontal="right"/>
    </xf>
    <xf numFmtId="3" fontId="3" fillId="4" borderId="4" xfId="0" applyNumberFormat="1" applyFont="1" applyFill="1" applyBorder="1"/>
    <xf numFmtId="3" fontId="3" fillId="4" borderId="7" xfId="0" applyNumberFormat="1" applyFont="1" applyFill="1" applyBorder="1"/>
    <xf numFmtId="0" fontId="0" fillId="6" borderId="0" xfId="0" applyFill="1" applyBorder="1"/>
    <xf numFmtId="0" fontId="0" fillId="0" borderId="0" xfId="0" applyBorder="1" applyAlignment="1">
      <alignment wrapText="1"/>
    </xf>
    <xf numFmtId="0" fontId="3" fillId="0" borderId="13" xfId="0" applyFont="1" applyBorder="1"/>
    <xf numFmtId="0" fontId="3" fillId="0" borderId="14" xfId="0" applyFont="1" applyBorder="1"/>
    <xf numFmtId="3" fontId="3" fillId="0" borderId="14" xfId="0" applyNumberFormat="1" applyFont="1" applyBorder="1"/>
    <xf numFmtId="3" fontId="3" fillId="0" borderId="12" xfId="0" applyNumberFormat="1" applyFont="1" applyBorder="1"/>
    <xf numFmtId="3" fontId="3" fillId="0" borderId="13" xfId="0" applyNumberFormat="1" applyFont="1" applyBorder="1"/>
    <xf numFmtId="0" fontId="0" fillId="0" borderId="12" xfId="0" applyBorder="1"/>
    <xf numFmtId="0" fontId="1" fillId="0" borderId="0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8" fillId="6" borderId="5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2"/>
  <sheetViews>
    <sheetView tabSelected="1" topLeftCell="A16" zoomScale="90" zoomScaleNormal="90" workbookViewId="0">
      <selection sqref="A1:H1"/>
    </sheetView>
  </sheetViews>
  <sheetFormatPr defaultRowHeight="12.75" x14ac:dyDescent="0.2"/>
  <cols>
    <col min="1" max="1" width="4" customWidth="1"/>
    <col min="2" max="2" width="46.85546875" customWidth="1"/>
    <col min="3" max="3" width="13.42578125" style="3" customWidth="1"/>
    <col min="4" max="4" width="13.28515625" style="3" customWidth="1"/>
    <col min="5" max="5" width="13.5703125" customWidth="1"/>
    <col min="6" max="6" width="13.28515625" customWidth="1"/>
    <col min="7" max="7" width="14.140625" customWidth="1"/>
    <col min="8" max="8" width="14.42578125" customWidth="1"/>
  </cols>
  <sheetData>
    <row r="1" spans="1:8" s="50" customFormat="1" ht="20.25" x14ac:dyDescent="0.3">
      <c r="A1" s="183" t="s">
        <v>97</v>
      </c>
      <c r="B1" s="184"/>
      <c r="C1" s="184"/>
      <c r="D1" s="184"/>
      <c r="E1" s="184"/>
      <c r="F1" s="184"/>
      <c r="G1" s="184"/>
      <c r="H1" s="184"/>
    </row>
    <row r="2" spans="1:8" ht="14.25" customHeight="1" x14ac:dyDescent="0.25">
      <c r="A2" s="31"/>
      <c r="B2" s="19"/>
      <c r="C2" s="13"/>
      <c r="D2" s="13"/>
      <c r="E2" s="12"/>
      <c r="F2" s="12"/>
      <c r="G2" s="78"/>
    </row>
    <row r="3" spans="1:8" x14ac:dyDescent="0.2">
      <c r="A3" s="5"/>
      <c r="B3" s="6"/>
      <c r="C3" s="8"/>
      <c r="D3" s="32" t="s">
        <v>19</v>
      </c>
      <c r="E3" s="32" t="s">
        <v>20</v>
      </c>
      <c r="F3" s="32" t="s">
        <v>20</v>
      </c>
      <c r="G3" s="32" t="s">
        <v>20</v>
      </c>
      <c r="H3" s="32" t="s">
        <v>69</v>
      </c>
    </row>
    <row r="4" spans="1:8" ht="15" x14ac:dyDescent="0.25">
      <c r="A4" s="31" t="s">
        <v>8</v>
      </c>
      <c r="B4" s="12"/>
      <c r="C4" s="13"/>
      <c r="D4" s="76" t="s">
        <v>16</v>
      </c>
      <c r="E4" s="76" t="s">
        <v>17</v>
      </c>
      <c r="F4" s="76" t="s">
        <v>18</v>
      </c>
      <c r="G4" s="76" t="s">
        <v>40</v>
      </c>
      <c r="H4" s="76"/>
    </row>
    <row r="5" spans="1:8" ht="15" x14ac:dyDescent="0.25">
      <c r="A5" s="31"/>
      <c r="B5" s="12"/>
      <c r="C5" s="13"/>
      <c r="D5" s="33"/>
      <c r="E5" s="91"/>
      <c r="F5" s="33"/>
      <c r="G5" s="92"/>
      <c r="H5" s="33"/>
    </row>
    <row r="6" spans="1:8" ht="15" x14ac:dyDescent="0.25">
      <c r="A6" s="53" t="s">
        <v>104</v>
      </c>
      <c r="B6" s="6"/>
      <c r="C6" s="6"/>
      <c r="D6" s="17"/>
      <c r="E6" s="13"/>
      <c r="F6" s="17"/>
      <c r="G6" s="75"/>
      <c r="H6" s="96"/>
    </row>
    <row r="7" spans="1:8" x14ac:dyDescent="0.2">
      <c r="A7" s="9"/>
      <c r="B7" s="22" t="s">
        <v>68</v>
      </c>
      <c r="C7" s="10"/>
      <c r="D7" s="16">
        <v>329000</v>
      </c>
      <c r="E7" s="10">
        <v>329000</v>
      </c>
      <c r="F7" s="16">
        <v>329000</v>
      </c>
      <c r="G7" s="56">
        <v>329000</v>
      </c>
      <c r="H7" s="107" t="s">
        <v>73</v>
      </c>
    </row>
    <row r="8" spans="1:8" ht="15" x14ac:dyDescent="0.25">
      <c r="A8" s="31" t="s">
        <v>119</v>
      </c>
      <c r="B8" s="12"/>
      <c r="C8" s="13"/>
      <c r="D8" s="17"/>
      <c r="E8" s="17"/>
      <c r="F8" s="17"/>
      <c r="G8" s="17"/>
      <c r="H8" s="96"/>
    </row>
    <row r="9" spans="1:8" ht="14.25" x14ac:dyDescent="0.2">
      <c r="A9" s="49"/>
      <c r="B9" s="19" t="s">
        <v>93</v>
      </c>
      <c r="C9" s="13"/>
      <c r="D9" s="17">
        <v>833000</v>
      </c>
      <c r="E9" s="48">
        <v>2000000</v>
      </c>
      <c r="F9" s="17">
        <f>E9</f>
        <v>2000000</v>
      </c>
      <c r="G9" s="17">
        <f>E9</f>
        <v>2000000</v>
      </c>
      <c r="H9" s="96" t="s">
        <v>94</v>
      </c>
    </row>
    <row r="10" spans="1:8" ht="14.25" x14ac:dyDescent="0.2">
      <c r="A10" s="49"/>
      <c r="B10" s="12" t="s">
        <v>59</v>
      </c>
      <c r="C10" s="13"/>
      <c r="D10" s="16">
        <v>0</v>
      </c>
      <c r="E10" s="16">
        <v>-1000000</v>
      </c>
      <c r="F10" s="16">
        <v>0</v>
      </c>
      <c r="G10" s="16">
        <v>0</v>
      </c>
      <c r="H10" s="96"/>
    </row>
    <row r="11" spans="1:8" ht="14.25" x14ac:dyDescent="0.2">
      <c r="A11" s="49"/>
      <c r="B11" s="77" t="s">
        <v>53</v>
      </c>
      <c r="C11" s="13"/>
      <c r="D11" s="17">
        <f>SUM(D9:D10)</f>
        <v>833000</v>
      </c>
      <c r="E11" s="17">
        <f t="shared" ref="E11:G11" si="0">SUM(E9:E10)</f>
        <v>1000000</v>
      </c>
      <c r="F11" s="17">
        <f t="shared" si="0"/>
        <v>2000000</v>
      </c>
      <c r="G11" s="17">
        <f t="shared" si="0"/>
        <v>2000000</v>
      </c>
      <c r="H11" s="96"/>
    </row>
    <row r="12" spans="1:8" x14ac:dyDescent="0.2">
      <c r="A12" s="21"/>
      <c r="B12" s="12"/>
      <c r="C12" s="13"/>
      <c r="D12" s="17"/>
      <c r="E12" s="17"/>
      <c r="F12" s="17"/>
      <c r="G12" s="17"/>
      <c r="H12" s="107"/>
    </row>
    <row r="13" spans="1:8" ht="15" x14ac:dyDescent="0.25">
      <c r="A13" s="53" t="s">
        <v>120</v>
      </c>
      <c r="B13" s="6"/>
      <c r="C13" s="8"/>
      <c r="D13" s="14"/>
      <c r="E13" s="14"/>
      <c r="F13" s="14"/>
      <c r="G13" s="14"/>
      <c r="H13" s="96"/>
    </row>
    <row r="14" spans="1:8" ht="14.25" x14ac:dyDescent="0.2">
      <c r="A14" s="49"/>
      <c r="B14" s="12" t="s">
        <v>60</v>
      </c>
      <c r="C14" s="13"/>
      <c r="D14" s="17">
        <v>54000</v>
      </c>
      <c r="E14" s="17">
        <f>D14</f>
        <v>54000</v>
      </c>
      <c r="F14" s="17">
        <f>E14</f>
        <v>54000</v>
      </c>
      <c r="G14" s="17">
        <f>E14</f>
        <v>54000</v>
      </c>
      <c r="H14" s="96" t="s">
        <v>71</v>
      </c>
    </row>
    <row r="15" spans="1:8" x14ac:dyDescent="0.2">
      <c r="A15" s="20"/>
      <c r="B15" s="7"/>
      <c r="C15" s="10"/>
      <c r="D15" s="16"/>
      <c r="E15" s="16"/>
      <c r="F15" s="16"/>
      <c r="G15" s="16"/>
      <c r="H15" s="107"/>
    </row>
    <row r="16" spans="1:8" ht="28.5" customHeight="1" x14ac:dyDescent="0.25">
      <c r="A16" s="180" t="s">
        <v>121</v>
      </c>
      <c r="B16" s="181"/>
      <c r="C16" s="182"/>
      <c r="D16" s="14"/>
      <c r="E16" s="14"/>
      <c r="F16" s="14"/>
      <c r="G16" s="14"/>
      <c r="H16" s="96"/>
    </row>
    <row r="17" spans="1:8" ht="14.25" x14ac:dyDescent="0.2">
      <c r="A17" s="49"/>
      <c r="B17" s="12" t="s">
        <v>43</v>
      </c>
      <c r="C17" s="13"/>
      <c r="D17" s="17">
        <v>200000</v>
      </c>
      <c r="E17" s="17">
        <f>D17</f>
        <v>200000</v>
      </c>
      <c r="F17" s="17">
        <f>E17</f>
        <v>200000</v>
      </c>
      <c r="G17" s="17">
        <f>E17</f>
        <v>200000</v>
      </c>
      <c r="H17" s="96" t="s">
        <v>79</v>
      </c>
    </row>
    <row r="18" spans="1:8" x14ac:dyDescent="0.2">
      <c r="A18" s="20"/>
      <c r="B18" s="7"/>
      <c r="C18" s="10"/>
      <c r="D18" s="16"/>
      <c r="E18" s="16"/>
      <c r="F18" s="16"/>
      <c r="G18" s="16"/>
      <c r="H18" s="107"/>
    </row>
    <row r="19" spans="1:8" ht="15" x14ac:dyDescent="0.25">
      <c r="A19" s="53" t="s">
        <v>122</v>
      </c>
      <c r="B19" s="6"/>
      <c r="C19" s="8"/>
      <c r="D19" s="14"/>
      <c r="E19" s="14"/>
      <c r="F19" s="14"/>
      <c r="G19" s="14"/>
      <c r="H19" s="96"/>
    </row>
    <row r="20" spans="1:8" ht="24.75" customHeight="1" x14ac:dyDescent="0.2">
      <c r="A20" s="21"/>
      <c r="B20" s="177" t="s">
        <v>62</v>
      </c>
      <c r="C20" s="178"/>
      <c r="D20" s="17">
        <f>600000/12*5</f>
        <v>250000</v>
      </c>
      <c r="E20" s="17">
        <v>600000</v>
      </c>
      <c r="F20" s="17">
        <f t="shared" ref="F20:G20" si="1">E20</f>
        <v>600000</v>
      </c>
      <c r="G20" s="17">
        <f t="shared" si="1"/>
        <v>600000</v>
      </c>
      <c r="H20" s="96" t="s">
        <v>78</v>
      </c>
    </row>
    <row r="21" spans="1:8" x14ac:dyDescent="0.2">
      <c r="A21" s="9"/>
      <c r="B21" s="7"/>
      <c r="C21" s="10"/>
      <c r="D21" s="17"/>
      <c r="E21" s="16"/>
      <c r="F21" s="16"/>
      <c r="G21" s="16"/>
      <c r="H21" s="107"/>
    </row>
    <row r="22" spans="1:8" ht="15" x14ac:dyDescent="0.25">
      <c r="A22" s="53" t="s">
        <v>123</v>
      </c>
      <c r="B22" s="6"/>
      <c r="C22" s="8"/>
      <c r="D22" s="14"/>
      <c r="E22" s="14"/>
      <c r="F22" s="14"/>
      <c r="G22" s="14"/>
      <c r="H22" s="96"/>
    </row>
    <row r="23" spans="1:8" x14ac:dyDescent="0.2">
      <c r="A23" s="21"/>
      <c r="B23" s="19" t="s">
        <v>45</v>
      </c>
      <c r="C23" s="13"/>
      <c r="D23" s="17">
        <v>950000</v>
      </c>
      <c r="E23" s="17">
        <f>D23</f>
        <v>950000</v>
      </c>
      <c r="F23" s="17">
        <f t="shared" ref="F23:G23" si="2">E23</f>
        <v>950000</v>
      </c>
      <c r="G23" s="17">
        <f t="shared" si="2"/>
        <v>950000</v>
      </c>
      <c r="H23" s="97" t="s">
        <v>77</v>
      </c>
    </row>
    <row r="24" spans="1:8" x14ac:dyDescent="0.2">
      <c r="A24" s="9"/>
      <c r="B24" s="7"/>
      <c r="C24" s="10"/>
      <c r="D24" s="17"/>
      <c r="E24" s="16"/>
      <c r="F24" s="16"/>
      <c r="G24" s="16"/>
      <c r="H24" s="107"/>
    </row>
    <row r="25" spans="1:8" ht="15" x14ac:dyDescent="0.25">
      <c r="A25" s="53" t="s">
        <v>124</v>
      </c>
      <c r="B25" s="6"/>
      <c r="C25" s="55"/>
      <c r="D25" s="55"/>
      <c r="E25" s="55"/>
      <c r="F25" s="14"/>
      <c r="G25" s="14"/>
      <c r="H25" s="96"/>
    </row>
    <row r="26" spans="1:8" ht="40.5" customHeight="1" x14ac:dyDescent="0.2">
      <c r="A26" s="74"/>
      <c r="B26" s="177" t="s">
        <v>56</v>
      </c>
      <c r="C26" s="179"/>
      <c r="D26" s="54">
        <f>E26/12*9</f>
        <v>2010000</v>
      </c>
      <c r="E26" s="54">
        <v>2680000</v>
      </c>
      <c r="F26" s="54">
        <f t="shared" ref="F26:G26" si="3">E26</f>
        <v>2680000</v>
      </c>
      <c r="G26" s="54">
        <f t="shared" si="3"/>
        <v>2680000</v>
      </c>
      <c r="H26" s="96" t="s">
        <v>72</v>
      </c>
    </row>
    <row r="27" spans="1:8" x14ac:dyDescent="0.2">
      <c r="A27" s="9"/>
      <c r="B27" s="22"/>
      <c r="C27" s="56"/>
      <c r="D27" s="56"/>
      <c r="E27" s="56"/>
      <c r="F27" s="16"/>
      <c r="G27" s="16"/>
      <c r="H27" s="107"/>
    </row>
    <row r="28" spans="1:8" ht="15" x14ac:dyDescent="0.25">
      <c r="A28" s="53" t="s">
        <v>125</v>
      </c>
      <c r="B28" s="6"/>
      <c r="C28" s="8"/>
      <c r="D28" s="14"/>
      <c r="E28" s="14"/>
      <c r="F28" s="14"/>
      <c r="G28" s="14"/>
      <c r="H28" s="96"/>
    </row>
    <row r="29" spans="1:8" ht="14.25" x14ac:dyDescent="0.2">
      <c r="A29" s="49"/>
      <c r="B29" s="12" t="s">
        <v>42</v>
      </c>
      <c r="C29" s="13"/>
      <c r="D29" s="17">
        <v>20000</v>
      </c>
      <c r="E29" s="17">
        <f>D29</f>
        <v>20000</v>
      </c>
      <c r="F29" s="17">
        <f>E29</f>
        <v>20000</v>
      </c>
      <c r="G29" s="17">
        <f>E29</f>
        <v>20000</v>
      </c>
      <c r="H29" s="96" t="s">
        <v>74</v>
      </c>
    </row>
    <row r="30" spans="1:8" ht="14.25" x14ac:dyDescent="0.2">
      <c r="A30" s="90"/>
      <c r="B30" s="7"/>
      <c r="C30" s="10"/>
      <c r="D30" s="16"/>
      <c r="E30" s="16"/>
      <c r="F30" s="16"/>
      <c r="G30" s="16"/>
      <c r="H30" s="107"/>
    </row>
    <row r="31" spans="1:8" ht="15" x14ac:dyDescent="0.25">
      <c r="A31" s="53" t="s">
        <v>126</v>
      </c>
      <c r="B31" s="6"/>
      <c r="C31" s="8"/>
      <c r="D31" s="14"/>
      <c r="E31" s="14"/>
      <c r="F31" s="14"/>
      <c r="G31" s="14"/>
      <c r="H31" s="96"/>
    </row>
    <row r="32" spans="1:8" ht="14.25" x14ac:dyDescent="0.2">
      <c r="A32" s="49"/>
      <c r="B32" s="19" t="str">
        <f>B35</f>
        <v>5% reduktion af budgettet</v>
      </c>
      <c r="C32" s="13"/>
      <c r="D32" s="17">
        <v>276000</v>
      </c>
      <c r="E32" s="17">
        <f>D32</f>
        <v>276000</v>
      </c>
      <c r="F32" s="17">
        <f>E32</f>
        <v>276000</v>
      </c>
      <c r="G32" s="17">
        <f>E32</f>
        <v>276000</v>
      </c>
      <c r="H32" s="97"/>
    </row>
    <row r="33" spans="1:8" ht="14.25" x14ac:dyDescent="0.2">
      <c r="A33" s="90"/>
      <c r="B33" s="7"/>
      <c r="C33" s="10"/>
      <c r="D33" s="16"/>
      <c r="E33" s="16"/>
      <c r="F33" s="16"/>
      <c r="G33" s="16"/>
      <c r="H33" s="107"/>
    </row>
    <row r="34" spans="1:8" ht="15" x14ac:dyDescent="0.25">
      <c r="A34" s="53" t="s">
        <v>127</v>
      </c>
      <c r="B34" s="6"/>
      <c r="C34" s="8"/>
      <c r="D34" s="14"/>
      <c r="E34" s="14"/>
      <c r="F34" s="14"/>
      <c r="G34" s="14"/>
      <c r="H34" s="96"/>
    </row>
    <row r="35" spans="1:8" ht="14.25" x14ac:dyDescent="0.2">
      <c r="A35" s="49"/>
      <c r="B35" s="19" t="s">
        <v>117</v>
      </c>
      <c r="C35" s="13"/>
      <c r="D35" s="17">
        <v>74250</v>
      </c>
      <c r="E35" s="17">
        <f>D35</f>
        <v>74250</v>
      </c>
      <c r="F35" s="17">
        <f>E35</f>
        <v>74250</v>
      </c>
      <c r="G35" s="17">
        <f>E35</f>
        <v>74250</v>
      </c>
      <c r="H35" s="96"/>
    </row>
    <row r="36" spans="1:8" ht="14.25" x14ac:dyDescent="0.2">
      <c r="A36" s="90"/>
      <c r="B36" s="7"/>
      <c r="C36" s="10"/>
      <c r="D36" s="16"/>
      <c r="E36" s="16"/>
      <c r="F36" s="16"/>
      <c r="G36" s="16"/>
      <c r="H36" s="107"/>
    </row>
    <row r="37" spans="1:8" ht="14.25" x14ac:dyDescent="0.2">
      <c r="A37" s="49"/>
      <c r="B37" s="12"/>
      <c r="C37" s="13"/>
      <c r="D37" s="17"/>
      <c r="E37" s="13"/>
      <c r="F37" s="17"/>
      <c r="G37" s="75"/>
      <c r="H37" s="96"/>
    </row>
    <row r="38" spans="1:8" s="4" customFormat="1" x14ac:dyDescent="0.2">
      <c r="A38" s="26" t="s">
        <v>26</v>
      </c>
      <c r="B38" s="27"/>
      <c r="C38" s="28"/>
      <c r="D38" s="29">
        <f>+D7+D11+D14+D17+D20+D23+D26+D29+D32+D35</f>
        <v>4996250</v>
      </c>
      <c r="E38" s="29">
        <f t="shared" ref="E38:G38" si="4">+E7+E11+E14+E17+E20+E23+E26+E29+E32+E35</f>
        <v>6183250</v>
      </c>
      <c r="F38" s="29">
        <f t="shared" si="4"/>
        <v>7183250</v>
      </c>
      <c r="G38" s="29">
        <f t="shared" si="4"/>
        <v>7183250</v>
      </c>
      <c r="H38" s="99"/>
    </row>
    <row r="39" spans="1:8" s="4" customFormat="1" x14ac:dyDescent="0.2">
      <c r="A39" s="79"/>
      <c r="B39" s="35"/>
      <c r="C39" s="36"/>
      <c r="D39" s="36"/>
      <c r="E39" s="36"/>
      <c r="F39" s="36"/>
      <c r="G39" s="80"/>
      <c r="H39" s="98"/>
    </row>
    <row r="40" spans="1:8" s="50" customFormat="1" ht="18" x14ac:dyDescent="0.25">
      <c r="A40" s="123" t="s">
        <v>96</v>
      </c>
      <c r="B40" s="124"/>
      <c r="C40" s="125"/>
      <c r="D40" s="82"/>
      <c r="E40" s="81"/>
      <c r="F40" s="81"/>
      <c r="G40" s="83"/>
      <c r="H40" s="108"/>
    </row>
    <row r="41" spans="1:8" ht="15" x14ac:dyDescent="0.25">
      <c r="A41" s="53" t="s">
        <v>105</v>
      </c>
      <c r="B41" s="6"/>
      <c r="C41" s="55"/>
      <c r="D41" s="14"/>
      <c r="E41" s="14"/>
      <c r="F41" s="14"/>
      <c r="G41" s="14"/>
      <c r="H41" s="96"/>
    </row>
    <row r="42" spans="1:8" ht="14.25" x14ac:dyDescent="0.2">
      <c r="A42" s="49"/>
      <c r="B42" s="12" t="s">
        <v>67</v>
      </c>
      <c r="C42" s="75"/>
      <c r="D42" s="25">
        <v>522375</v>
      </c>
      <c r="E42" s="17">
        <v>0</v>
      </c>
      <c r="F42" s="17">
        <v>0</v>
      </c>
      <c r="G42" s="17">
        <v>0</v>
      </c>
      <c r="H42" s="96" t="s">
        <v>75</v>
      </c>
    </row>
    <row r="43" spans="1:8" ht="14.25" x14ac:dyDescent="0.2">
      <c r="A43" s="90"/>
      <c r="B43" s="7"/>
      <c r="C43" s="56"/>
      <c r="D43" s="23"/>
      <c r="E43" s="16"/>
      <c r="F43" s="16"/>
      <c r="G43" s="16"/>
      <c r="H43" s="107"/>
    </row>
    <row r="44" spans="1:8" ht="15" x14ac:dyDescent="0.25">
      <c r="A44" s="53" t="s">
        <v>106</v>
      </c>
      <c r="B44" s="6"/>
      <c r="C44" s="55"/>
      <c r="D44" s="24"/>
      <c r="E44" s="14"/>
      <c r="F44" s="14"/>
      <c r="G44" s="14"/>
      <c r="H44" s="96"/>
    </row>
    <row r="45" spans="1:8" x14ac:dyDescent="0.2">
      <c r="A45" s="21"/>
      <c r="B45" s="19" t="s">
        <v>95</v>
      </c>
      <c r="C45" s="75"/>
      <c r="D45" s="25"/>
      <c r="E45" s="17"/>
      <c r="F45" s="17"/>
      <c r="G45" s="17"/>
      <c r="H45" s="96"/>
    </row>
    <row r="46" spans="1:8" x14ac:dyDescent="0.2">
      <c r="A46" s="21"/>
      <c r="B46" s="12" t="s">
        <v>44</v>
      </c>
      <c r="C46" s="75"/>
      <c r="D46" s="17">
        <v>0</v>
      </c>
      <c r="E46" s="17">
        <v>1477000</v>
      </c>
      <c r="F46" s="17">
        <v>1477000</v>
      </c>
      <c r="G46" s="17">
        <v>1477000</v>
      </c>
      <c r="H46" s="96" t="s">
        <v>70</v>
      </c>
    </row>
    <row r="47" spans="1:8" x14ac:dyDescent="0.2">
      <c r="A47" s="20"/>
      <c r="B47" s="7"/>
      <c r="C47" s="56"/>
      <c r="D47" s="16"/>
      <c r="E47" s="10"/>
      <c r="F47" s="16"/>
      <c r="G47" s="56"/>
      <c r="H47" s="107"/>
    </row>
    <row r="48" spans="1:8" ht="15" x14ac:dyDescent="0.25">
      <c r="A48" s="31" t="s">
        <v>107</v>
      </c>
      <c r="B48" s="12"/>
      <c r="C48" s="75"/>
      <c r="D48" s="17"/>
      <c r="E48" s="13"/>
      <c r="F48" s="17"/>
      <c r="G48" s="75"/>
      <c r="H48" s="96"/>
    </row>
    <row r="49" spans="1:8" x14ac:dyDescent="0.2">
      <c r="A49" s="21"/>
      <c r="B49" s="12" t="s">
        <v>61</v>
      </c>
      <c r="C49" s="75"/>
      <c r="D49" s="17">
        <v>0</v>
      </c>
      <c r="E49" s="17">
        <v>470000</v>
      </c>
      <c r="F49" s="17">
        <f t="shared" ref="F49" si="5">E49</f>
        <v>470000</v>
      </c>
      <c r="G49" s="17">
        <f t="shared" ref="G49" si="6">F49</f>
        <v>470000</v>
      </c>
      <c r="H49" s="96" t="s">
        <v>76</v>
      </c>
    </row>
    <row r="50" spans="1:8" x14ac:dyDescent="0.2">
      <c r="A50" s="20"/>
      <c r="B50" s="7"/>
      <c r="C50" s="56"/>
      <c r="D50" s="16"/>
      <c r="E50" s="10"/>
      <c r="F50" s="16"/>
      <c r="G50" s="56"/>
      <c r="H50" s="107"/>
    </row>
    <row r="51" spans="1:8" ht="15" x14ac:dyDescent="0.25">
      <c r="A51" s="31" t="s">
        <v>139</v>
      </c>
      <c r="B51" s="35"/>
      <c r="C51" s="75"/>
      <c r="D51" s="17">
        <v>650000</v>
      </c>
      <c r="E51" s="13"/>
      <c r="F51" s="17">
        <v>0</v>
      </c>
      <c r="G51" s="75">
        <v>0</v>
      </c>
      <c r="H51" s="96" t="s">
        <v>140</v>
      </c>
    </row>
    <row r="52" spans="1:8" x14ac:dyDescent="0.2">
      <c r="A52" s="21"/>
      <c r="B52" s="12"/>
      <c r="C52" s="75"/>
      <c r="D52" s="17"/>
      <c r="E52" s="17"/>
      <c r="F52" s="17"/>
      <c r="G52" s="17"/>
      <c r="H52" s="107"/>
    </row>
    <row r="53" spans="1:8" s="12" customFormat="1" ht="9.75" customHeight="1" x14ac:dyDescent="0.2">
      <c r="A53" s="5"/>
      <c r="B53" s="6"/>
      <c r="C53" s="8"/>
      <c r="D53" s="24"/>
      <c r="E53" s="57"/>
      <c r="F53" s="24"/>
      <c r="G53" s="58"/>
      <c r="H53" s="96"/>
    </row>
    <row r="54" spans="1:8" s="12" customFormat="1" ht="9.75" customHeight="1" x14ac:dyDescent="0.2">
      <c r="A54" s="21"/>
      <c r="C54" s="13"/>
      <c r="D54" s="25"/>
      <c r="E54" s="112"/>
      <c r="F54" s="25"/>
      <c r="G54" s="54"/>
      <c r="H54" s="96"/>
    </row>
    <row r="55" spans="1:8" s="4" customFormat="1" x14ac:dyDescent="0.2">
      <c r="A55" s="26" t="s">
        <v>99</v>
      </c>
      <c r="B55" s="27"/>
      <c r="C55" s="28"/>
      <c r="D55" s="29">
        <f>SUM(D41:D52)</f>
        <v>1172375</v>
      </c>
      <c r="E55" s="29">
        <f>SUM(E41:E52)</f>
        <v>1947000</v>
      </c>
      <c r="F55" s="29">
        <f>SUM(F41:F52)</f>
        <v>1947000</v>
      </c>
      <c r="G55" s="29">
        <f>SUM(G41:G52)</f>
        <v>1947000</v>
      </c>
      <c r="H55" s="99"/>
    </row>
    <row r="56" spans="1:8" s="4" customFormat="1" x14ac:dyDescent="0.2">
      <c r="A56" s="110"/>
      <c r="B56" s="134"/>
      <c r="C56" s="135"/>
      <c r="D56" s="135"/>
      <c r="E56" s="135"/>
      <c r="F56" s="135"/>
      <c r="G56" s="135"/>
      <c r="H56" s="136"/>
    </row>
    <row r="57" spans="1:8" hidden="1" x14ac:dyDescent="0.2">
      <c r="A57" s="21"/>
      <c r="B57" s="65" t="s">
        <v>41</v>
      </c>
      <c r="C57" s="13"/>
      <c r="D57" s="13"/>
      <c r="E57" s="12"/>
      <c r="F57" s="12"/>
      <c r="G57" s="12"/>
      <c r="H57" s="78"/>
    </row>
    <row r="58" spans="1:8" hidden="1" x14ac:dyDescent="0.2">
      <c r="A58" s="5"/>
      <c r="B58" s="6"/>
      <c r="C58" s="8"/>
      <c r="D58" s="32" t="s">
        <v>19</v>
      </c>
      <c r="E58" s="32" t="s">
        <v>20</v>
      </c>
      <c r="F58" s="32" t="s">
        <v>20</v>
      </c>
      <c r="G58" s="32" t="s">
        <v>20</v>
      </c>
      <c r="H58" s="78"/>
    </row>
    <row r="59" spans="1:8" ht="24" hidden="1" customHeight="1" x14ac:dyDescent="0.25">
      <c r="A59" s="31" t="s">
        <v>9</v>
      </c>
      <c r="B59" s="12"/>
      <c r="C59" s="13"/>
      <c r="D59" s="33">
        <v>2018</v>
      </c>
      <c r="E59" s="33" t="s">
        <v>16</v>
      </c>
      <c r="F59" s="33" t="s">
        <v>17</v>
      </c>
      <c r="G59" s="33" t="s">
        <v>18</v>
      </c>
      <c r="H59" s="78"/>
    </row>
    <row r="60" spans="1:8" s="63" customFormat="1" hidden="1" x14ac:dyDescent="0.2">
      <c r="A60" s="59"/>
      <c r="B60" s="60"/>
      <c r="C60" s="61"/>
      <c r="D60" s="62"/>
      <c r="E60" s="62"/>
      <c r="F60" s="62"/>
      <c r="G60" s="62"/>
      <c r="H60" s="137"/>
    </row>
    <row r="61" spans="1:8" s="63" customFormat="1" hidden="1" x14ac:dyDescent="0.2">
      <c r="A61" s="64" t="s">
        <v>22</v>
      </c>
      <c r="B61" s="65"/>
      <c r="C61" s="66"/>
      <c r="D61" s="67">
        <v>300000</v>
      </c>
      <c r="E61" s="67">
        <v>300000</v>
      </c>
      <c r="F61" s="67">
        <v>300000</v>
      </c>
      <c r="G61" s="67">
        <v>300000</v>
      </c>
      <c r="H61" s="137"/>
    </row>
    <row r="62" spans="1:8" s="63" customFormat="1" hidden="1" x14ac:dyDescent="0.2">
      <c r="A62" s="68"/>
      <c r="B62" s="46" t="s">
        <v>0</v>
      </c>
      <c r="C62" s="69"/>
      <c r="D62" s="70"/>
      <c r="E62" s="70"/>
      <c r="F62" s="70"/>
      <c r="G62" s="70"/>
      <c r="H62" s="137"/>
    </row>
    <row r="63" spans="1:8" s="63" customFormat="1" hidden="1" x14ac:dyDescent="0.2">
      <c r="A63" s="59"/>
      <c r="B63" s="60"/>
      <c r="C63" s="61"/>
      <c r="D63" s="62"/>
      <c r="E63" s="62"/>
      <c r="F63" s="62"/>
      <c r="G63" s="62"/>
      <c r="H63" s="137"/>
    </row>
    <row r="64" spans="1:8" s="63" customFormat="1" hidden="1" x14ac:dyDescent="0.2">
      <c r="A64" s="68" t="s">
        <v>23</v>
      </c>
      <c r="B64" s="46"/>
      <c r="C64" s="69"/>
      <c r="D64" s="45">
        <v>37500</v>
      </c>
      <c r="E64" s="45">
        <v>37500</v>
      </c>
      <c r="F64" s="45">
        <v>37500</v>
      </c>
      <c r="G64" s="45">
        <v>37500</v>
      </c>
      <c r="H64" s="137"/>
    </row>
    <row r="65" spans="1:8" s="63" customFormat="1" hidden="1" x14ac:dyDescent="0.2">
      <c r="A65" s="59"/>
      <c r="B65" s="60"/>
      <c r="C65" s="61"/>
      <c r="D65" s="62"/>
      <c r="E65" s="62"/>
      <c r="F65" s="62"/>
      <c r="G65" s="62"/>
      <c r="H65" s="137"/>
    </row>
    <row r="66" spans="1:8" s="63" customFormat="1" hidden="1" x14ac:dyDescent="0.2">
      <c r="A66" s="64" t="s">
        <v>1</v>
      </c>
      <c r="B66" s="65"/>
      <c r="C66" s="66"/>
      <c r="D66" s="71"/>
      <c r="E66" s="71"/>
      <c r="F66" s="71"/>
      <c r="G66" s="71"/>
      <c r="H66" s="137"/>
    </row>
    <row r="67" spans="1:8" s="63" customFormat="1" hidden="1" x14ac:dyDescent="0.2">
      <c r="A67" s="64"/>
      <c r="B67" s="65" t="s">
        <v>2</v>
      </c>
      <c r="C67" s="66"/>
      <c r="D67" s="71"/>
      <c r="E67" s="71"/>
      <c r="F67" s="71"/>
      <c r="G67" s="71"/>
      <c r="H67" s="137"/>
    </row>
    <row r="68" spans="1:8" s="63" customFormat="1" hidden="1" x14ac:dyDescent="0.2">
      <c r="A68" s="68"/>
      <c r="B68" s="46" t="s">
        <v>3</v>
      </c>
      <c r="C68" s="69"/>
      <c r="D68" s="45">
        <v>1400000</v>
      </c>
      <c r="E68" s="45">
        <v>1400000</v>
      </c>
      <c r="F68" s="45">
        <v>1400000</v>
      </c>
      <c r="G68" s="45">
        <v>1400000</v>
      </c>
      <c r="H68" s="137"/>
    </row>
    <row r="69" spans="1:8" s="63" customFormat="1" hidden="1" x14ac:dyDescent="0.2">
      <c r="A69" s="59"/>
      <c r="B69" s="60"/>
      <c r="C69" s="61"/>
      <c r="D69" s="62"/>
      <c r="E69" s="62"/>
      <c r="F69" s="62"/>
      <c r="G69" s="62"/>
      <c r="H69" s="137"/>
    </row>
    <row r="70" spans="1:8" s="63" customFormat="1" hidden="1" x14ac:dyDescent="0.2">
      <c r="A70" s="64" t="s">
        <v>4</v>
      </c>
      <c r="B70" s="65"/>
      <c r="C70" s="66"/>
      <c r="D70" s="71"/>
      <c r="E70" s="71"/>
      <c r="F70" s="71"/>
      <c r="G70" s="71"/>
      <c r="H70" s="137"/>
    </row>
    <row r="71" spans="1:8" s="63" customFormat="1" hidden="1" x14ac:dyDescent="0.2">
      <c r="A71" s="68"/>
      <c r="B71" s="46" t="s">
        <v>5</v>
      </c>
      <c r="C71" s="69"/>
      <c r="D71" s="45">
        <v>256000</v>
      </c>
      <c r="E71" s="45">
        <v>256000</v>
      </c>
      <c r="F71" s="45">
        <v>256000</v>
      </c>
      <c r="G71" s="45">
        <v>256000</v>
      </c>
      <c r="H71" s="137"/>
    </row>
    <row r="72" spans="1:8" s="63" customFormat="1" hidden="1" x14ac:dyDescent="0.2">
      <c r="A72" s="59"/>
      <c r="B72" s="60"/>
      <c r="C72" s="61"/>
      <c r="D72" s="62"/>
      <c r="E72" s="62"/>
      <c r="F72" s="62"/>
      <c r="G72" s="62"/>
      <c r="H72" s="137"/>
    </row>
    <row r="73" spans="1:8" s="63" customFormat="1" hidden="1" x14ac:dyDescent="0.2">
      <c r="A73" s="64" t="s">
        <v>6</v>
      </c>
      <c r="B73" s="65"/>
      <c r="C73" s="66"/>
      <c r="D73" s="71"/>
      <c r="E73" s="71"/>
      <c r="F73" s="71"/>
      <c r="G73" s="71"/>
      <c r="H73" s="137"/>
    </row>
    <row r="74" spans="1:8" s="63" customFormat="1" hidden="1" x14ac:dyDescent="0.2">
      <c r="A74" s="64"/>
      <c r="B74" s="65" t="s">
        <v>7</v>
      </c>
      <c r="C74" s="66"/>
      <c r="D74" s="71">
        <v>213000</v>
      </c>
      <c r="E74" s="71">
        <v>213000</v>
      </c>
      <c r="F74" s="71">
        <v>213000</v>
      </c>
      <c r="G74" s="71">
        <v>213000</v>
      </c>
      <c r="H74" s="137"/>
    </row>
    <row r="75" spans="1:8" s="63" customFormat="1" hidden="1" x14ac:dyDescent="0.2">
      <c r="A75" s="59"/>
      <c r="B75" s="60"/>
      <c r="C75" s="61"/>
      <c r="D75" s="72"/>
      <c r="E75" s="72"/>
      <c r="F75" s="72"/>
      <c r="G75" s="72"/>
      <c r="H75" s="137"/>
    </row>
    <row r="76" spans="1:8" s="63" customFormat="1" hidden="1" x14ac:dyDescent="0.2">
      <c r="A76" s="68" t="s">
        <v>24</v>
      </c>
      <c r="B76" s="46"/>
      <c r="C76" s="69"/>
      <c r="D76" s="70">
        <v>66750</v>
      </c>
      <c r="E76" s="70">
        <v>66750</v>
      </c>
      <c r="F76" s="70">
        <v>66750</v>
      </c>
      <c r="G76" s="70">
        <v>66750</v>
      </c>
      <c r="H76" s="137"/>
    </row>
    <row r="77" spans="1:8" s="63" customFormat="1" hidden="1" x14ac:dyDescent="0.2">
      <c r="A77" s="64"/>
      <c r="B77" s="65"/>
      <c r="C77" s="66"/>
      <c r="D77" s="67"/>
      <c r="E77" s="67"/>
      <c r="F77" s="67"/>
      <c r="G77" s="67"/>
      <c r="H77" s="137"/>
    </row>
    <row r="78" spans="1:8" s="63" customFormat="1" hidden="1" x14ac:dyDescent="0.2">
      <c r="A78" s="64" t="s">
        <v>10</v>
      </c>
      <c r="B78" s="65"/>
      <c r="C78" s="66"/>
      <c r="D78" s="67"/>
      <c r="E78" s="67"/>
      <c r="F78" s="67"/>
      <c r="G78" s="67"/>
      <c r="H78" s="137"/>
    </row>
    <row r="79" spans="1:8" s="63" customFormat="1" hidden="1" x14ac:dyDescent="0.2">
      <c r="A79" s="68"/>
      <c r="B79" s="46" t="s">
        <v>11</v>
      </c>
      <c r="C79" s="69"/>
      <c r="D79" s="70">
        <v>100000</v>
      </c>
      <c r="E79" s="70">
        <v>100000</v>
      </c>
      <c r="F79" s="70">
        <v>100000</v>
      </c>
      <c r="G79" s="70">
        <v>100000</v>
      </c>
      <c r="H79" s="137"/>
    </row>
    <row r="80" spans="1:8" s="63" customFormat="1" hidden="1" x14ac:dyDescent="0.2">
      <c r="A80" s="64"/>
      <c r="B80" s="65"/>
      <c r="C80" s="66"/>
      <c r="D80" s="67"/>
      <c r="E80" s="67"/>
      <c r="F80" s="67"/>
      <c r="G80" s="67"/>
      <c r="H80" s="137"/>
    </row>
    <row r="81" spans="1:8" s="63" customFormat="1" hidden="1" x14ac:dyDescent="0.2">
      <c r="A81" s="64" t="s">
        <v>12</v>
      </c>
      <c r="B81" s="65"/>
      <c r="C81" s="66"/>
      <c r="D81" s="67"/>
      <c r="E81" s="67"/>
      <c r="F81" s="67"/>
      <c r="G81" s="67"/>
      <c r="H81" s="137"/>
    </row>
    <row r="82" spans="1:8" s="63" customFormat="1" hidden="1" x14ac:dyDescent="0.2">
      <c r="A82" s="68"/>
      <c r="B82" s="46" t="s">
        <v>25</v>
      </c>
      <c r="C82" s="69"/>
      <c r="D82" s="70">
        <v>225000</v>
      </c>
      <c r="E82" s="70">
        <v>225000</v>
      </c>
      <c r="F82" s="70">
        <v>225000</v>
      </c>
      <c r="G82" s="70">
        <v>225000</v>
      </c>
      <c r="H82" s="137"/>
    </row>
    <row r="83" spans="1:8" s="63" customFormat="1" hidden="1" x14ac:dyDescent="0.2">
      <c r="A83" s="64"/>
      <c r="B83" s="65"/>
      <c r="C83" s="66"/>
      <c r="D83" s="67"/>
      <c r="E83" s="67"/>
      <c r="F83" s="67"/>
      <c r="G83" s="67"/>
      <c r="H83" s="137"/>
    </row>
    <row r="84" spans="1:8" s="63" customFormat="1" hidden="1" x14ac:dyDescent="0.2">
      <c r="A84" s="64" t="s">
        <v>13</v>
      </c>
      <c r="B84" s="65"/>
      <c r="C84" s="66"/>
      <c r="D84" s="67">
        <v>2377000</v>
      </c>
      <c r="E84" s="67">
        <v>2377000</v>
      </c>
      <c r="F84" s="67">
        <v>2377000</v>
      </c>
      <c r="G84" s="67">
        <v>2377000</v>
      </c>
      <c r="H84" s="137"/>
    </row>
    <row r="85" spans="1:8" s="63" customFormat="1" hidden="1" x14ac:dyDescent="0.2">
      <c r="A85" s="68"/>
      <c r="B85" s="46" t="s">
        <v>15</v>
      </c>
      <c r="C85" s="73"/>
      <c r="D85" s="70"/>
      <c r="E85" s="70"/>
      <c r="F85" s="70"/>
      <c r="G85" s="70"/>
      <c r="H85" s="137"/>
    </row>
    <row r="86" spans="1:8" hidden="1" x14ac:dyDescent="0.2">
      <c r="A86" s="21"/>
      <c r="B86" s="12"/>
      <c r="C86" s="13"/>
      <c r="D86" s="17"/>
      <c r="E86" s="17"/>
      <c r="F86" s="17"/>
      <c r="G86" s="12"/>
      <c r="H86" s="78"/>
    </row>
    <row r="87" spans="1:8" s="4" customFormat="1" hidden="1" x14ac:dyDescent="0.2">
      <c r="A87" s="26" t="s">
        <v>27</v>
      </c>
      <c r="B87" s="27"/>
      <c r="C87" s="28"/>
      <c r="D87" s="29">
        <f>SUM(D60:D85)</f>
        <v>4975250</v>
      </c>
      <c r="E87" s="29">
        <f>SUM(E60:E85)</f>
        <v>4975250</v>
      </c>
      <c r="F87" s="29">
        <f>SUM(F60:F85)</f>
        <v>4975250</v>
      </c>
      <c r="G87" s="29">
        <f>SUM(G60:G85)</f>
        <v>4975250</v>
      </c>
      <c r="H87" s="138"/>
    </row>
    <row r="88" spans="1:8" s="4" customFormat="1" hidden="1" x14ac:dyDescent="0.2">
      <c r="A88" s="79"/>
      <c r="B88" s="35"/>
      <c r="C88" s="36"/>
      <c r="D88" s="36"/>
      <c r="E88" s="36"/>
      <c r="F88" s="36"/>
      <c r="G88" s="36"/>
      <c r="H88" s="138"/>
    </row>
    <row r="89" spans="1:8" hidden="1" x14ac:dyDescent="0.2">
      <c r="A89" s="21"/>
      <c r="B89" s="12"/>
      <c r="C89" s="13"/>
      <c r="D89" s="13"/>
      <c r="E89" s="12"/>
      <c r="F89" s="12"/>
      <c r="G89" s="12"/>
      <c r="H89" s="78"/>
    </row>
    <row r="90" spans="1:8" hidden="1" x14ac:dyDescent="0.2">
      <c r="A90" s="5"/>
      <c r="B90" s="6"/>
      <c r="C90" s="8"/>
      <c r="D90" s="32" t="s">
        <v>19</v>
      </c>
      <c r="E90" s="32" t="s">
        <v>20</v>
      </c>
      <c r="F90" s="32" t="s">
        <v>20</v>
      </c>
      <c r="G90" s="32" t="s">
        <v>20</v>
      </c>
      <c r="H90" s="78"/>
    </row>
    <row r="91" spans="1:8" ht="15" hidden="1" x14ac:dyDescent="0.25">
      <c r="A91" s="31" t="s">
        <v>14</v>
      </c>
      <c r="B91" s="12"/>
      <c r="C91" s="13"/>
      <c r="D91" s="33">
        <v>2018</v>
      </c>
      <c r="E91" s="33" t="s">
        <v>16</v>
      </c>
      <c r="F91" s="33" t="s">
        <v>17</v>
      </c>
      <c r="G91" s="33" t="s">
        <v>18</v>
      </c>
      <c r="H91" s="78"/>
    </row>
    <row r="92" spans="1:8" hidden="1" x14ac:dyDescent="0.2">
      <c r="A92" s="5"/>
      <c r="B92" s="6"/>
      <c r="C92" s="8"/>
      <c r="D92" s="14"/>
      <c r="E92" s="14"/>
      <c r="F92" s="14"/>
      <c r="G92" s="14"/>
      <c r="H92" s="78"/>
    </row>
    <row r="93" spans="1:8" hidden="1" x14ac:dyDescent="0.2">
      <c r="A93" s="11" t="s">
        <v>31</v>
      </c>
      <c r="B93" s="12"/>
      <c r="C93" s="13"/>
      <c r="D93" s="17">
        <v>300000</v>
      </c>
      <c r="E93" s="17">
        <v>300000</v>
      </c>
      <c r="F93" s="17">
        <v>300000</v>
      </c>
      <c r="G93" s="17">
        <v>300000</v>
      </c>
      <c r="H93" s="78" t="s">
        <v>39</v>
      </c>
    </row>
    <row r="94" spans="1:8" hidden="1" x14ac:dyDescent="0.2">
      <c r="A94" s="20"/>
      <c r="B94" s="22"/>
      <c r="C94" s="10"/>
      <c r="D94" s="15"/>
      <c r="E94" s="15"/>
      <c r="F94" s="15"/>
      <c r="G94" s="15"/>
      <c r="H94" s="78"/>
    </row>
    <row r="95" spans="1:8" hidden="1" x14ac:dyDescent="0.2">
      <c r="A95" s="5"/>
      <c r="B95" s="6"/>
      <c r="C95" s="8"/>
      <c r="D95" s="14"/>
      <c r="E95" s="14"/>
      <c r="F95" s="14"/>
      <c r="G95" s="14"/>
      <c r="H95" s="78"/>
    </row>
    <row r="96" spans="1:8" hidden="1" x14ac:dyDescent="0.2">
      <c r="A96" s="11" t="s">
        <v>32</v>
      </c>
      <c r="B96" s="12"/>
      <c r="C96" s="13"/>
      <c r="D96" s="18">
        <v>525000</v>
      </c>
      <c r="E96" s="18">
        <v>525000</v>
      </c>
      <c r="F96" s="18">
        <v>525000</v>
      </c>
      <c r="G96" s="18">
        <v>525000</v>
      </c>
      <c r="H96" s="78" t="s">
        <v>39</v>
      </c>
    </row>
    <row r="97" spans="1:9" hidden="1" x14ac:dyDescent="0.2">
      <c r="A97" s="20"/>
      <c r="B97" s="22"/>
      <c r="C97" s="10"/>
      <c r="D97" s="15"/>
      <c r="E97" s="15"/>
      <c r="F97" s="15"/>
      <c r="G97" s="15"/>
      <c r="H97" s="78"/>
    </row>
    <row r="98" spans="1:9" hidden="1" x14ac:dyDescent="0.2">
      <c r="A98" s="5"/>
      <c r="B98" s="6"/>
      <c r="C98" s="8"/>
      <c r="D98" s="14"/>
      <c r="E98" s="14"/>
      <c r="F98" s="14"/>
      <c r="G98" s="14"/>
      <c r="H98" s="78"/>
    </row>
    <row r="99" spans="1:9" hidden="1" x14ac:dyDescent="0.2">
      <c r="A99" s="11" t="s">
        <v>33</v>
      </c>
      <c r="B99" s="12"/>
      <c r="C99" s="13"/>
      <c r="D99" s="18">
        <v>300000</v>
      </c>
      <c r="E99" s="18">
        <v>300000</v>
      </c>
      <c r="F99" s="18">
        <v>300000</v>
      </c>
      <c r="G99" s="18">
        <v>300000</v>
      </c>
      <c r="H99" s="78" t="s">
        <v>39</v>
      </c>
    </row>
    <row r="100" spans="1:9" hidden="1" x14ac:dyDescent="0.2">
      <c r="A100" s="20"/>
      <c r="B100" s="22"/>
      <c r="C100" s="10"/>
      <c r="D100" s="15"/>
      <c r="E100" s="15"/>
      <c r="F100" s="15"/>
      <c r="G100" s="15"/>
      <c r="H100" s="78"/>
    </row>
    <row r="101" spans="1:9" hidden="1" x14ac:dyDescent="0.2">
      <c r="A101" s="5"/>
      <c r="B101" s="6"/>
      <c r="C101" s="8"/>
      <c r="D101" s="14"/>
      <c r="E101" s="14"/>
      <c r="F101" s="14"/>
      <c r="G101" s="14"/>
      <c r="H101" s="78"/>
    </row>
    <row r="102" spans="1:9" hidden="1" x14ac:dyDescent="0.2">
      <c r="A102" s="11" t="s">
        <v>34</v>
      </c>
      <c r="B102" s="12"/>
      <c r="C102" s="13"/>
      <c r="D102" s="17">
        <v>425000</v>
      </c>
      <c r="E102" s="17">
        <v>425000</v>
      </c>
      <c r="F102" s="17">
        <v>425000</v>
      </c>
      <c r="G102" s="17">
        <v>425000</v>
      </c>
      <c r="H102" s="78"/>
    </row>
    <row r="103" spans="1:9" hidden="1" x14ac:dyDescent="0.2">
      <c r="A103" s="20"/>
      <c r="B103" s="22"/>
      <c r="C103" s="10"/>
      <c r="D103" s="16"/>
      <c r="E103" s="16"/>
      <c r="F103" s="16"/>
      <c r="G103" s="16"/>
      <c r="H103" s="78"/>
    </row>
    <row r="104" spans="1:9" hidden="1" x14ac:dyDescent="0.2">
      <c r="A104" s="5"/>
      <c r="B104" s="6"/>
      <c r="C104" s="8"/>
      <c r="D104" s="14"/>
      <c r="E104" s="14"/>
      <c r="F104" s="14"/>
      <c r="G104" s="14"/>
      <c r="H104" s="78"/>
    </row>
    <row r="105" spans="1:9" hidden="1" x14ac:dyDescent="0.2">
      <c r="A105" s="11" t="s">
        <v>29</v>
      </c>
      <c r="B105" s="12"/>
      <c r="C105" s="13"/>
      <c r="D105" s="17">
        <v>170000</v>
      </c>
      <c r="E105" s="17">
        <v>170000</v>
      </c>
      <c r="F105" s="17">
        <v>170000</v>
      </c>
      <c r="G105" s="17">
        <v>170000</v>
      </c>
      <c r="H105" s="78"/>
    </row>
    <row r="106" spans="1:9" hidden="1" x14ac:dyDescent="0.2">
      <c r="A106" s="20"/>
      <c r="B106" s="22"/>
      <c r="C106" s="10"/>
      <c r="D106" s="16"/>
      <c r="E106" s="16"/>
      <c r="F106" s="16"/>
      <c r="G106" s="16"/>
      <c r="H106" s="78"/>
    </row>
    <row r="107" spans="1:9" hidden="1" x14ac:dyDescent="0.2">
      <c r="A107" s="5"/>
      <c r="B107" s="6"/>
      <c r="C107" s="8"/>
      <c r="D107" s="14"/>
      <c r="E107" s="14"/>
      <c r="F107" s="14"/>
      <c r="G107" s="14"/>
      <c r="H107" s="78"/>
    </row>
    <row r="108" spans="1:9" hidden="1" x14ac:dyDescent="0.2">
      <c r="A108" s="11" t="s">
        <v>35</v>
      </c>
      <c r="B108" s="12"/>
      <c r="C108" s="13"/>
      <c r="D108" s="17">
        <v>350000</v>
      </c>
      <c r="E108" s="17">
        <v>350000</v>
      </c>
      <c r="F108" s="17">
        <v>350000</v>
      </c>
      <c r="G108" s="17">
        <v>350000</v>
      </c>
      <c r="H108" s="78"/>
    </row>
    <row r="109" spans="1:9" hidden="1" x14ac:dyDescent="0.2">
      <c r="A109" s="20"/>
      <c r="B109" s="22"/>
      <c r="C109" s="10"/>
      <c r="D109" s="16"/>
      <c r="E109" s="16"/>
      <c r="F109" s="16"/>
      <c r="G109" s="16"/>
      <c r="H109" s="78"/>
    </row>
    <row r="110" spans="1:9" hidden="1" x14ac:dyDescent="0.2">
      <c r="A110" s="5"/>
      <c r="B110" s="6"/>
      <c r="C110" s="8"/>
      <c r="D110" s="14"/>
      <c r="E110" s="14"/>
      <c r="F110" s="14"/>
      <c r="G110" s="14"/>
      <c r="H110" s="78"/>
    </row>
    <row r="111" spans="1:9" hidden="1" x14ac:dyDescent="0.2">
      <c r="A111" s="11" t="s">
        <v>36</v>
      </c>
      <c r="B111" s="12"/>
      <c r="C111" s="13"/>
      <c r="D111" s="48">
        <v>600000</v>
      </c>
      <c r="E111" s="48">
        <v>600000</v>
      </c>
      <c r="F111" s="48">
        <v>600000</v>
      </c>
      <c r="G111" s="48">
        <v>600000</v>
      </c>
      <c r="H111" s="17"/>
      <c r="I111" s="12"/>
    </row>
    <row r="112" spans="1:9" hidden="1" x14ac:dyDescent="0.2">
      <c r="A112" s="20"/>
      <c r="B112" s="46"/>
      <c r="C112" s="10"/>
      <c r="D112" s="45"/>
      <c r="E112" s="45"/>
      <c r="F112" s="45"/>
      <c r="G112" s="45"/>
      <c r="H112" s="78"/>
    </row>
    <row r="113" spans="1:8" hidden="1" x14ac:dyDescent="0.2">
      <c r="A113" s="5"/>
      <c r="B113" s="6"/>
      <c r="C113" s="8"/>
      <c r="D113" s="14"/>
      <c r="E113" s="14"/>
      <c r="F113" s="14"/>
      <c r="G113" s="14"/>
      <c r="H113" s="78"/>
    </row>
    <row r="114" spans="1:8" hidden="1" x14ac:dyDescent="0.2">
      <c r="A114" s="11" t="s">
        <v>37</v>
      </c>
      <c r="B114" s="12"/>
      <c r="C114" s="13"/>
      <c r="D114" s="17">
        <v>750000</v>
      </c>
      <c r="E114" s="17">
        <v>750000</v>
      </c>
      <c r="F114" s="17">
        <v>750000</v>
      </c>
      <c r="G114" s="17">
        <v>750000</v>
      </c>
      <c r="H114" s="78"/>
    </row>
    <row r="115" spans="1:8" hidden="1" x14ac:dyDescent="0.2">
      <c r="A115" s="20"/>
      <c r="B115" s="22"/>
      <c r="C115" s="10"/>
      <c r="D115" s="16"/>
      <c r="E115" s="16"/>
      <c r="F115" s="16"/>
      <c r="G115" s="16"/>
      <c r="H115" s="78"/>
    </row>
    <row r="116" spans="1:8" hidden="1" x14ac:dyDescent="0.2">
      <c r="A116" s="21"/>
      <c r="B116" s="12"/>
      <c r="C116" s="13"/>
      <c r="D116" s="17"/>
      <c r="E116" s="17"/>
      <c r="F116" s="17"/>
      <c r="G116" s="17"/>
      <c r="H116" s="78"/>
    </row>
    <row r="117" spans="1:8" hidden="1" x14ac:dyDescent="0.2">
      <c r="A117" s="26" t="s">
        <v>38</v>
      </c>
      <c r="B117" s="27"/>
      <c r="C117" s="28"/>
      <c r="D117" s="29">
        <f>SUM(D92:D115)</f>
        <v>3420000</v>
      </c>
      <c r="E117" s="29">
        <f>SUM(E92:E115)</f>
        <v>3420000</v>
      </c>
      <c r="F117" s="29">
        <f>SUM(F92:F115)</f>
        <v>3420000</v>
      </c>
      <c r="G117" s="29">
        <f>SUM(G92:G115)</f>
        <v>3420000</v>
      </c>
      <c r="H117" s="78"/>
    </row>
    <row r="118" spans="1:8" hidden="1" x14ac:dyDescent="0.2">
      <c r="A118" s="37"/>
      <c r="B118" s="38"/>
      <c r="C118" s="39"/>
      <c r="D118" s="40"/>
      <c r="E118" s="40"/>
      <c r="F118" s="40"/>
      <c r="G118" s="40"/>
      <c r="H118" s="78"/>
    </row>
    <row r="119" spans="1:8" hidden="1" x14ac:dyDescent="0.2">
      <c r="A119" s="41" t="s">
        <v>28</v>
      </c>
      <c r="B119" s="42"/>
      <c r="C119" s="43"/>
      <c r="D119" s="44">
        <f>+D117+D87+D38</f>
        <v>13391500</v>
      </c>
      <c r="E119" s="44">
        <f>+E117+E87+E38</f>
        <v>14578500</v>
      </c>
      <c r="F119" s="44">
        <f>+F117+F87+F38</f>
        <v>15578500</v>
      </c>
      <c r="G119" s="44">
        <f>+G117+G87+G38</f>
        <v>15578500</v>
      </c>
      <c r="H119" s="78"/>
    </row>
    <row r="120" spans="1:8" hidden="1" x14ac:dyDescent="0.2">
      <c r="A120" s="11"/>
      <c r="B120" s="12"/>
      <c r="C120" s="13"/>
      <c r="D120" s="13"/>
      <c r="E120" s="12"/>
      <c r="F120" s="12"/>
      <c r="G120" s="12"/>
      <c r="H120" s="78"/>
    </row>
    <row r="121" spans="1:8" s="87" customFormat="1" ht="15.75" x14ac:dyDescent="0.25">
      <c r="A121" s="139" t="s">
        <v>57</v>
      </c>
      <c r="B121" s="140"/>
      <c r="C121" s="140"/>
      <c r="D121" s="141">
        <f>D38-D55</f>
        <v>3823875</v>
      </c>
      <c r="E121" s="141">
        <f>E38-E55</f>
        <v>4236250</v>
      </c>
      <c r="F121" s="141">
        <f>F38-F55</f>
        <v>5236250</v>
      </c>
      <c r="G121" s="141">
        <f>G38-G55</f>
        <v>5236250</v>
      </c>
      <c r="H121" s="142"/>
    </row>
    <row r="122" spans="1:8" s="87" customFormat="1" ht="15.75" x14ac:dyDescent="0.25">
      <c r="B122" s="88"/>
      <c r="C122" s="88"/>
      <c r="D122" s="89"/>
      <c r="E122" s="89"/>
      <c r="F122" s="89"/>
      <c r="G122" s="89"/>
    </row>
  </sheetData>
  <mergeCells count="4">
    <mergeCell ref="B20:C20"/>
    <mergeCell ref="B26:C26"/>
    <mergeCell ref="A16:C16"/>
    <mergeCell ref="A1:H1"/>
  </mergeCells>
  <pageMargins left="0.55118110236220474" right="0.35433070866141736" top="0.98425196850393704" bottom="0.98425196850393704" header="0.51181102362204722" footer="0.51181102362204722"/>
  <pageSetup paperSize="9" scale="72" orientation="portrait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2"/>
  <sheetViews>
    <sheetView workbookViewId="0">
      <selection activeCell="A36" sqref="A36"/>
    </sheetView>
  </sheetViews>
  <sheetFormatPr defaultRowHeight="12.75" x14ac:dyDescent="0.2"/>
  <cols>
    <col min="1" max="1" width="3.140625" customWidth="1"/>
    <col min="2" max="2" width="46.85546875" customWidth="1"/>
    <col min="3" max="3" width="7.85546875" style="3" customWidth="1"/>
    <col min="4" max="4" width="13.28515625" style="3" customWidth="1"/>
    <col min="5" max="5" width="13.5703125" customWidth="1"/>
    <col min="6" max="6" width="13.28515625" customWidth="1"/>
    <col min="7" max="7" width="14.140625" customWidth="1"/>
  </cols>
  <sheetData>
    <row r="3" spans="1:7" x14ac:dyDescent="0.2">
      <c r="A3" s="5"/>
      <c r="B3" s="6"/>
      <c r="C3" s="8"/>
      <c r="D3" s="32" t="s">
        <v>19</v>
      </c>
      <c r="E3" s="32" t="s">
        <v>20</v>
      </c>
      <c r="F3" s="32" t="s">
        <v>20</v>
      </c>
      <c r="G3" s="32" t="s">
        <v>20</v>
      </c>
    </row>
    <row r="4" spans="1:7" ht="24" customHeight="1" x14ac:dyDescent="0.25">
      <c r="A4" s="31" t="s">
        <v>9</v>
      </c>
      <c r="B4" s="12"/>
      <c r="C4" s="13"/>
      <c r="D4" s="33">
        <v>2018</v>
      </c>
      <c r="E4" s="33" t="s">
        <v>16</v>
      </c>
      <c r="F4" s="33" t="s">
        <v>17</v>
      </c>
      <c r="G4" s="33" t="s">
        <v>18</v>
      </c>
    </row>
    <row r="5" spans="1:7" x14ac:dyDescent="0.2">
      <c r="A5" s="5"/>
      <c r="B5" s="6"/>
      <c r="C5" s="8"/>
      <c r="D5" s="14"/>
      <c r="E5" s="14"/>
      <c r="F5" s="14"/>
    </row>
    <row r="6" spans="1:7" x14ac:dyDescent="0.2">
      <c r="A6" s="11" t="s">
        <v>21</v>
      </c>
      <c r="B6" s="12"/>
      <c r="C6" s="13"/>
      <c r="D6" s="17">
        <v>158018</v>
      </c>
      <c r="E6" s="17">
        <v>158018</v>
      </c>
      <c r="F6" s="17">
        <v>158018</v>
      </c>
      <c r="G6" s="17">
        <v>158018</v>
      </c>
    </row>
    <row r="7" spans="1:7" x14ac:dyDescent="0.2">
      <c r="A7" s="20"/>
      <c r="B7" s="22"/>
      <c r="C7" s="10"/>
      <c r="D7" s="15"/>
      <c r="E7" s="15"/>
      <c r="F7" s="15"/>
      <c r="G7" s="15"/>
    </row>
    <row r="8" spans="1:7" x14ac:dyDescent="0.2">
      <c r="A8" s="5"/>
      <c r="B8" s="6"/>
      <c r="C8" s="8"/>
      <c r="D8" s="14"/>
      <c r="E8" s="14"/>
      <c r="F8" s="14"/>
      <c r="G8" s="14"/>
    </row>
    <row r="9" spans="1:7" x14ac:dyDescent="0.2">
      <c r="A9" s="11" t="s">
        <v>22</v>
      </c>
      <c r="B9" s="12"/>
      <c r="C9" s="13"/>
      <c r="D9" s="18">
        <v>300000</v>
      </c>
      <c r="E9" s="18">
        <v>300000</v>
      </c>
      <c r="F9" s="18">
        <v>300000</v>
      </c>
      <c r="G9" s="18">
        <v>300000</v>
      </c>
    </row>
    <row r="10" spans="1:7" x14ac:dyDescent="0.2">
      <c r="A10" s="20"/>
      <c r="B10" s="22" t="s">
        <v>0</v>
      </c>
      <c r="C10" s="10"/>
      <c r="D10" s="15"/>
      <c r="E10" s="15"/>
      <c r="F10" s="15"/>
      <c r="G10" s="15"/>
    </row>
    <row r="11" spans="1:7" x14ac:dyDescent="0.2">
      <c r="A11" s="5"/>
      <c r="B11" s="6"/>
      <c r="C11" s="8"/>
      <c r="D11" s="14"/>
      <c r="E11" s="14"/>
      <c r="F11" s="14"/>
      <c r="G11" s="14"/>
    </row>
    <row r="12" spans="1:7" x14ac:dyDescent="0.2">
      <c r="A12" s="9" t="s">
        <v>23</v>
      </c>
      <c r="B12" s="7"/>
      <c r="C12" s="10"/>
      <c r="D12" s="16">
        <v>37500</v>
      </c>
      <c r="E12" s="16">
        <v>37500</v>
      </c>
      <c r="F12" s="16">
        <v>37500</v>
      </c>
      <c r="G12" s="16">
        <v>37500</v>
      </c>
    </row>
    <row r="13" spans="1:7" x14ac:dyDescent="0.2">
      <c r="A13" s="5"/>
      <c r="B13" s="6"/>
      <c r="C13" s="8"/>
      <c r="D13" s="14"/>
      <c r="E13" s="14"/>
      <c r="F13" s="14"/>
      <c r="G13" s="14"/>
    </row>
    <row r="14" spans="1:7" x14ac:dyDescent="0.2">
      <c r="A14" s="11" t="s">
        <v>1</v>
      </c>
      <c r="B14" s="12"/>
      <c r="C14" s="13"/>
      <c r="D14" s="17"/>
      <c r="E14" s="17"/>
      <c r="F14" s="17"/>
      <c r="G14" s="17"/>
    </row>
    <row r="15" spans="1:7" x14ac:dyDescent="0.2">
      <c r="A15" s="21"/>
      <c r="B15" s="19" t="s">
        <v>2</v>
      </c>
      <c r="C15" s="13"/>
      <c r="D15" s="17"/>
      <c r="E15" s="17"/>
      <c r="F15" s="17"/>
      <c r="G15" s="17"/>
    </row>
    <row r="16" spans="1:7" x14ac:dyDescent="0.2">
      <c r="A16" s="20"/>
      <c r="B16" s="22" t="s">
        <v>3</v>
      </c>
      <c r="C16" s="10"/>
      <c r="D16" s="16">
        <v>1400000</v>
      </c>
      <c r="E16" s="16">
        <v>1400000</v>
      </c>
      <c r="F16" s="16">
        <v>1400000</v>
      </c>
      <c r="G16" s="16">
        <v>1400000</v>
      </c>
    </row>
    <row r="17" spans="1:7" x14ac:dyDescent="0.2">
      <c r="A17" s="5"/>
      <c r="B17" s="6"/>
      <c r="C17" s="8"/>
      <c r="D17" s="14"/>
      <c r="E17" s="14"/>
      <c r="F17" s="14"/>
      <c r="G17" s="14"/>
    </row>
    <row r="18" spans="1:7" x14ac:dyDescent="0.2">
      <c r="A18" s="11" t="s">
        <v>4</v>
      </c>
      <c r="B18" s="12"/>
      <c r="C18" s="13"/>
      <c r="D18" s="17"/>
      <c r="E18" s="17"/>
      <c r="F18" s="17"/>
      <c r="G18" s="17"/>
    </row>
    <row r="19" spans="1:7" x14ac:dyDescent="0.2">
      <c r="A19" s="20"/>
      <c r="B19" s="22" t="s">
        <v>5</v>
      </c>
      <c r="C19" s="10"/>
      <c r="D19" s="16">
        <v>256000</v>
      </c>
      <c r="E19" s="16">
        <v>256000</v>
      </c>
      <c r="F19" s="16">
        <v>256000</v>
      </c>
      <c r="G19" s="16">
        <v>256000</v>
      </c>
    </row>
    <row r="20" spans="1:7" x14ac:dyDescent="0.2">
      <c r="A20" s="5"/>
      <c r="B20" s="6"/>
      <c r="C20" s="8"/>
      <c r="D20" s="14"/>
      <c r="E20" s="14"/>
      <c r="F20" s="14"/>
      <c r="G20" s="14"/>
    </row>
    <row r="21" spans="1:7" x14ac:dyDescent="0.2">
      <c r="A21" s="11" t="s">
        <v>6</v>
      </c>
      <c r="B21" s="12"/>
      <c r="C21" s="13"/>
      <c r="D21" s="17"/>
      <c r="E21" s="17"/>
      <c r="F21" s="17"/>
      <c r="G21" s="17"/>
    </row>
    <row r="22" spans="1:7" x14ac:dyDescent="0.2">
      <c r="A22" s="21"/>
      <c r="B22" s="19" t="s">
        <v>7</v>
      </c>
      <c r="C22" s="13"/>
      <c r="D22" s="17">
        <v>213000</v>
      </c>
      <c r="E22" s="17">
        <v>213000</v>
      </c>
      <c r="F22" s="17">
        <v>213000</v>
      </c>
      <c r="G22" s="17">
        <v>213000</v>
      </c>
    </row>
    <row r="23" spans="1:7" x14ac:dyDescent="0.2">
      <c r="A23" s="5"/>
      <c r="B23" s="6"/>
      <c r="C23" s="8"/>
      <c r="D23" s="24"/>
      <c r="E23" s="24"/>
      <c r="F23" s="24"/>
      <c r="G23" s="24"/>
    </row>
    <row r="24" spans="1:7" x14ac:dyDescent="0.2">
      <c r="A24" s="9" t="s">
        <v>24</v>
      </c>
      <c r="B24" s="7"/>
      <c r="C24" s="10"/>
      <c r="D24" s="23">
        <v>66750</v>
      </c>
      <c r="E24" s="23">
        <v>66750</v>
      </c>
      <c r="F24" s="23">
        <v>66750</v>
      </c>
      <c r="G24" s="23">
        <v>66750</v>
      </c>
    </row>
    <row r="25" spans="1:7" x14ac:dyDescent="0.2">
      <c r="A25" s="21"/>
      <c r="B25" s="12"/>
      <c r="C25" s="13"/>
      <c r="D25" s="25"/>
      <c r="E25" s="25"/>
      <c r="F25" s="25"/>
      <c r="G25" s="25"/>
    </row>
    <row r="26" spans="1:7" x14ac:dyDescent="0.2">
      <c r="A26" s="11" t="s">
        <v>10</v>
      </c>
      <c r="B26" s="19"/>
      <c r="C26" s="13"/>
      <c r="D26" s="25"/>
      <c r="E26" s="25"/>
      <c r="F26" s="25"/>
      <c r="G26" s="25"/>
    </row>
    <row r="27" spans="1:7" x14ac:dyDescent="0.2">
      <c r="A27" s="9"/>
      <c r="B27" s="22" t="s">
        <v>11</v>
      </c>
      <c r="C27" s="10"/>
      <c r="D27" s="23">
        <v>100000</v>
      </c>
      <c r="E27" s="23">
        <v>100000</v>
      </c>
      <c r="F27" s="23">
        <v>100000</v>
      </c>
      <c r="G27" s="23">
        <v>100000</v>
      </c>
    </row>
    <row r="28" spans="1:7" x14ac:dyDescent="0.2">
      <c r="A28" s="21"/>
      <c r="B28" s="12"/>
      <c r="C28" s="13"/>
      <c r="D28" s="25"/>
      <c r="E28" s="25"/>
      <c r="F28" s="25"/>
      <c r="G28" s="25"/>
    </row>
    <row r="29" spans="1:7" x14ac:dyDescent="0.2">
      <c r="A29" s="11" t="s">
        <v>12</v>
      </c>
      <c r="B29" s="19"/>
      <c r="C29" s="13"/>
      <c r="D29" s="25"/>
      <c r="E29" s="25"/>
      <c r="F29" s="25"/>
      <c r="G29" s="25"/>
    </row>
    <row r="30" spans="1:7" x14ac:dyDescent="0.2">
      <c r="A30" s="9"/>
      <c r="B30" s="22" t="s">
        <v>25</v>
      </c>
      <c r="C30" s="10"/>
      <c r="D30" s="23">
        <v>225000</v>
      </c>
      <c r="E30" s="23">
        <v>225000</v>
      </c>
      <c r="F30" s="23">
        <v>225000</v>
      </c>
      <c r="G30" s="23">
        <v>225000</v>
      </c>
    </row>
    <row r="31" spans="1:7" x14ac:dyDescent="0.2">
      <c r="A31" s="21"/>
      <c r="B31" s="12"/>
      <c r="C31" s="13"/>
      <c r="D31" s="25"/>
      <c r="E31" s="25"/>
      <c r="F31" s="25"/>
      <c r="G31" s="25"/>
    </row>
    <row r="32" spans="1:7" x14ac:dyDescent="0.2">
      <c r="A32" s="11" t="s">
        <v>13</v>
      </c>
      <c r="B32" s="19"/>
      <c r="C32" s="13"/>
      <c r="D32" s="25">
        <v>0</v>
      </c>
      <c r="E32" s="25">
        <v>0</v>
      </c>
      <c r="F32" s="25">
        <v>0</v>
      </c>
      <c r="G32" s="25">
        <v>0</v>
      </c>
    </row>
    <row r="33" spans="1:7" x14ac:dyDescent="0.2">
      <c r="A33" s="9"/>
      <c r="B33" s="22" t="s">
        <v>15</v>
      </c>
      <c r="C33" s="34"/>
      <c r="D33" s="23"/>
      <c r="E33" s="23"/>
      <c r="F33" s="23"/>
      <c r="G33" s="23"/>
    </row>
    <row r="34" spans="1:7" x14ac:dyDescent="0.2">
      <c r="A34" s="21"/>
      <c r="B34" s="12"/>
      <c r="C34" s="13"/>
      <c r="D34" s="25"/>
      <c r="E34" s="25"/>
      <c r="F34" s="25"/>
      <c r="G34" s="25"/>
    </row>
    <row r="35" spans="1:7" x14ac:dyDescent="0.2">
      <c r="A35" s="11" t="s">
        <v>30</v>
      </c>
      <c r="B35" s="19"/>
      <c r="C35" s="13"/>
      <c r="D35" s="25">
        <v>2377000</v>
      </c>
      <c r="E35" s="25">
        <v>2377000</v>
      </c>
      <c r="F35" s="25">
        <v>2377000</v>
      </c>
      <c r="G35" s="25">
        <v>2377000</v>
      </c>
    </row>
    <row r="36" spans="1:7" x14ac:dyDescent="0.2">
      <c r="A36" s="9"/>
      <c r="B36" s="22"/>
      <c r="C36" s="34"/>
      <c r="D36" s="23"/>
      <c r="E36" s="23"/>
      <c r="F36" s="23"/>
      <c r="G36" s="23"/>
    </row>
    <row r="37" spans="1:7" s="4" customFormat="1" ht="20.25" customHeight="1" x14ac:dyDescent="0.2">
      <c r="A37" s="26" t="s">
        <v>27</v>
      </c>
      <c r="B37" s="27"/>
      <c r="C37" s="28"/>
      <c r="D37" s="29">
        <f>SUM(D6:D35)</f>
        <v>5133268</v>
      </c>
      <c r="E37" s="29">
        <f t="shared" ref="E37:G37" si="0">SUM(E6:E35)</f>
        <v>5133268</v>
      </c>
      <c r="F37" s="29">
        <f t="shared" si="0"/>
        <v>5133268</v>
      </c>
      <c r="G37" s="29">
        <f t="shared" si="0"/>
        <v>5133268</v>
      </c>
    </row>
    <row r="38" spans="1:7" s="4" customFormat="1" x14ac:dyDescent="0.2">
      <c r="A38" s="35"/>
      <c r="B38" s="35"/>
      <c r="C38" s="36"/>
      <c r="D38" s="36"/>
      <c r="E38" s="36"/>
      <c r="F38" s="36"/>
      <c r="G38" s="36"/>
    </row>
    <row r="40" spans="1:7" ht="15" x14ac:dyDescent="0.2">
      <c r="B40" s="185"/>
      <c r="C40" s="185"/>
      <c r="D40" s="185"/>
    </row>
    <row r="41" spans="1:7" ht="15" x14ac:dyDescent="0.2">
      <c r="B41" s="185"/>
      <c r="C41" s="185"/>
      <c r="D41" s="185"/>
    </row>
    <row r="42" spans="1:7" x14ac:dyDescent="0.2">
      <c r="A42" s="4"/>
    </row>
  </sheetData>
  <mergeCells count="2">
    <mergeCell ref="B40:D40"/>
    <mergeCell ref="B41:D4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4"/>
  <sheetViews>
    <sheetView topLeftCell="A6" zoomScaleNormal="100" workbookViewId="0"/>
  </sheetViews>
  <sheetFormatPr defaultRowHeight="12.75" x14ac:dyDescent="0.2"/>
  <cols>
    <col min="1" max="1" width="3.140625" customWidth="1"/>
    <col min="2" max="2" width="46.85546875" customWidth="1"/>
    <col min="3" max="3" width="13.42578125" style="3" customWidth="1"/>
    <col min="4" max="4" width="13.28515625" style="3" customWidth="1"/>
    <col min="5" max="5" width="13.5703125" customWidth="1"/>
    <col min="6" max="6" width="13.28515625" customWidth="1"/>
    <col min="7" max="7" width="14.140625" customWidth="1"/>
    <col min="8" max="8" width="12" customWidth="1"/>
  </cols>
  <sheetData>
    <row r="1" spans="1:8" s="50" customFormat="1" ht="20.25" x14ac:dyDescent="0.3">
      <c r="A1" s="128" t="s">
        <v>98</v>
      </c>
      <c r="B1" s="127"/>
      <c r="C1" s="129"/>
      <c r="D1" s="129"/>
      <c r="E1" s="127"/>
    </row>
    <row r="2" spans="1:8" ht="14.25" customHeight="1" x14ac:dyDescent="0.25">
      <c r="A2" s="2"/>
      <c r="B2" s="1"/>
    </row>
    <row r="3" spans="1:8" x14ac:dyDescent="0.2">
      <c r="A3" s="5"/>
      <c r="B3" s="6"/>
      <c r="C3" s="8"/>
      <c r="D3" s="32" t="s">
        <v>19</v>
      </c>
      <c r="E3" s="32" t="s">
        <v>20</v>
      </c>
      <c r="F3" s="32" t="s">
        <v>20</v>
      </c>
      <c r="G3" s="101" t="s">
        <v>20</v>
      </c>
      <c r="H3" s="32" t="s">
        <v>69</v>
      </c>
    </row>
    <row r="4" spans="1:8" ht="15" x14ac:dyDescent="0.25">
      <c r="A4" s="30" t="s">
        <v>9</v>
      </c>
      <c r="B4" s="7"/>
      <c r="C4" s="10"/>
      <c r="D4" s="33" t="s">
        <v>16</v>
      </c>
      <c r="E4" s="33" t="s">
        <v>17</v>
      </c>
      <c r="F4" s="33" t="s">
        <v>18</v>
      </c>
      <c r="G4" s="102" t="s">
        <v>40</v>
      </c>
      <c r="H4" s="100"/>
    </row>
    <row r="5" spans="1:8" ht="15" x14ac:dyDescent="0.25">
      <c r="A5" s="31"/>
      <c r="B5" s="12"/>
      <c r="C5" s="13"/>
      <c r="D5" s="76"/>
      <c r="E5" s="76"/>
      <c r="F5" s="76"/>
      <c r="G5" s="103"/>
      <c r="H5" s="76"/>
    </row>
    <row r="6" spans="1:8" ht="15" x14ac:dyDescent="0.25">
      <c r="A6" s="31" t="s">
        <v>128</v>
      </c>
      <c r="B6" s="6"/>
      <c r="C6" s="8"/>
      <c r="D6" s="14"/>
      <c r="E6" s="14"/>
      <c r="F6" s="14"/>
      <c r="G6" s="104"/>
      <c r="H6" s="96"/>
    </row>
    <row r="7" spans="1:8" ht="15" x14ac:dyDescent="0.25">
      <c r="A7" s="31"/>
      <c r="B7" s="12" t="s">
        <v>49</v>
      </c>
      <c r="C7" s="13"/>
      <c r="D7" s="17">
        <v>256000</v>
      </c>
      <c r="E7" s="17">
        <f>D7</f>
        <v>256000</v>
      </c>
      <c r="F7" s="17">
        <f>E7</f>
        <v>256000</v>
      </c>
      <c r="G7" s="47">
        <f>F7</f>
        <v>256000</v>
      </c>
      <c r="H7" s="96" t="s">
        <v>80</v>
      </c>
    </row>
    <row r="8" spans="1:8" x14ac:dyDescent="0.2">
      <c r="A8" s="21"/>
      <c r="B8" s="12"/>
      <c r="C8" s="13"/>
      <c r="D8" s="17"/>
      <c r="E8" s="17"/>
      <c r="F8" s="17"/>
      <c r="G8" s="47"/>
      <c r="H8" s="107"/>
    </row>
    <row r="9" spans="1:8" ht="14.25" customHeight="1" x14ac:dyDescent="0.25">
      <c r="A9" s="31" t="s">
        <v>129</v>
      </c>
      <c r="B9" s="6"/>
      <c r="C9" s="8"/>
      <c r="D9" s="14"/>
      <c r="E9" s="14"/>
      <c r="F9" s="14"/>
      <c r="G9" s="104"/>
      <c r="H9" s="96"/>
    </row>
    <row r="10" spans="1:8" ht="14.25" customHeight="1" x14ac:dyDescent="0.2">
      <c r="A10" s="21"/>
      <c r="B10" s="12" t="s">
        <v>50</v>
      </c>
      <c r="C10" s="13"/>
      <c r="D10" s="17">
        <v>213000</v>
      </c>
      <c r="E10" s="17">
        <v>213000</v>
      </c>
      <c r="F10" s="17">
        <v>213000</v>
      </c>
      <c r="G10" s="47">
        <f>F10</f>
        <v>213000</v>
      </c>
      <c r="H10" s="96" t="s">
        <v>81</v>
      </c>
    </row>
    <row r="11" spans="1:8" x14ac:dyDescent="0.2">
      <c r="A11" s="20"/>
      <c r="B11" s="7"/>
      <c r="C11" s="10"/>
      <c r="D11" s="16"/>
      <c r="E11" s="16"/>
      <c r="F11" s="16"/>
      <c r="G11" s="105"/>
      <c r="H11" s="107"/>
    </row>
    <row r="12" spans="1:8" ht="14.25" customHeight="1" x14ac:dyDescent="0.25">
      <c r="A12" s="31" t="s">
        <v>130</v>
      </c>
      <c r="B12" s="6"/>
      <c r="C12" s="8"/>
      <c r="D12" s="14"/>
      <c r="E12" s="14"/>
      <c r="F12" s="14"/>
      <c r="G12" s="104"/>
      <c r="H12" s="96"/>
    </row>
    <row r="13" spans="1:8" ht="14.25" customHeight="1" x14ac:dyDescent="0.2">
      <c r="A13" s="21"/>
      <c r="B13" s="12" t="s">
        <v>51</v>
      </c>
      <c r="C13" s="13"/>
      <c r="D13" s="17">
        <f>675000-241000</f>
        <v>434000</v>
      </c>
      <c r="E13" s="17">
        <f>D13</f>
        <v>434000</v>
      </c>
      <c r="F13" s="17">
        <v>675000</v>
      </c>
      <c r="G13" s="47">
        <f>F13</f>
        <v>675000</v>
      </c>
      <c r="H13" s="96" t="s">
        <v>82</v>
      </c>
    </row>
    <row r="14" spans="1:8" x14ac:dyDescent="0.2">
      <c r="A14" s="9"/>
      <c r="B14" s="22"/>
      <c r="C14" s="10"/>
      <c r="D14" s="16"/>
      <c r="E14" s="16"/>
      <c r="F14" s="16"/>
      <c r="G14" s="105"/>
      <c r="H14" s="107"/>
    </row>
    <row r="15" spans="1:8" ht="15" x14ac:dyDescent="0.25">
      <c r="A15" s="120" t="s">
        <v>131</v>
      </c>
      <c r="B15" s="117"/>
      <c r="C15" s="118"/>
      <c r="D15" s="119"/>
      <c r="E15" s="119"/>
      <c r="F15" s="119"/>
      <c r="G15" s="130"/>
      <c r="H15" s="115"/>
    </row>
    <row r="16" spans="1:8" x14ac:dyDescent="0.2">
      <c r="A16" s="116"/>
      <c r="B16" s="77" t="s">
        <v>84</v>
      </c>
      <c r="C16" s="113"/>
      <c r="D16" s="114">
        <v>700000</v>
      </c>
      <c r="E16" s="114">
        <f t="shared" ref="E16:G17" si="0">D16</f>
        <v>700000</v>
      </c>
      <c r="F16" s="114">
        <f t="shared" si="0"/>
        <v>700000</v>
      </c>
      <c r="G16" s="131">
        <f t="shared" si="0"/>
        <v>700000</v>
      </c>
      <c r="H16" s="115"/>
    </row>
    <row r="17" spans="1:8" x14ac:dyDescent="0.2">
      <c r="A17" s="116"/>
      <c r="B17" s="77" t="s">
        <v>52</v>
      </c>
      <c r="C17" s="113"/>
      <c r="D17" s="132">
        <f>-D16*25%</f>
        <v>-175000</v>
      </c>
      <c r="E17" s="132">
        <f t="shared" si="0"/>
        <v>-175000</v>
      </c>
      <c r="F17" s="132">
        <f t="shared" si="0"/>
        <v>-175000</v>
      </c>
      <c r="G17" s="133">
        <f t="shared" si="0"/>
        <v>-175000</v>
      </c>
      <c r="H17" s="115" t="s">
        <v>83</v>
      </c>
    </row>
    <row r="18" spans="1:8" x14ac:dyDescent="0.2">
      <c r="A18" s="116"/>
      <c r="B18" s="77" t="s">
        <v>53</v>
      </c>
      <c r="C18" s="113"/>
      <c r="D18" s="114">
        <f>SUM(D16:D17)</f>
        <v>525000</v>
      </c>
      <c r="E18" s="114">
        <f t="shared" ref="E18:G18" si="1">SUM(E16:E17)</f>
        <v>525000</v>
      </c>
      <c r="F18" s="114">
        <f t="shared" si="1"/>
        <v>525000</v>
      </c>
      <c r="G18" s="131">
        <f t="shared" si="1"/>
        <v>525000</v>
      </c>
      <c r="H18" s="115"/>
    </row>
    <row r="19" spans="1:8" x14ac:dyDescent="0.2">
      <c r="A19" s="9"/>
      <c r="B19" s="22"/>
      <c r="C19" s="10"/>
      <c r="D19" s="16"/>
      <c r="E19" s="16"/>
      <c r="F19" s="16"/>
      <c r="G19" s="105"/>
      <c r="H19" s="107"/>
    </row>
    <row r="20" spans="1:8" ht="15" x14ac:dyDescent="0.25">
      <c r="A20" s="31" t="s">
        <v>132</v>
      </c>
      <c r="B20" s="6"/>
      <c r="C20" s="8"/>
      <c r="D20" s="14"/>
      <c r="E20" s="14"/>
      <c r="F20" s="14"/>
      <c r="G20" s="104"/>
      <c r="H20" s="96"/>
    </row>
    <row r="21" spans="1:8" x14ac:dyDescent="0.2">
      <c r="A21" s="21"/>
      <c r="B21" s="12" t="s">
        <v>58</v>
      </c>
      <c r="C21" s="13"/>
      <c r="D21" s="17">
        <v>100000</v>
      </c>
      <c r="E21" s="17">
        <f>D21</f>
        <v>100000</v>
      </c>
      <c r="F21" s="17">
        <f>E21</f>
        <v>100000</v>
      </c>
      <c r="G21" s="47">
        <f>F21</f>
        <v>100000</v>
      </c>
      <c r="H21" s="96" t="s">
        <v>85</v>
      </c>
    </row>
    <row r="22" spans="1:8" x14ac:dyDescent="0.2">
      <c r="A22" s="9"/>
      <c r="B22" s="22"/>
      <c r="C22" s="10"/>
      <c r="D22" s="16"/>
      <c r="E22" s="16"/>
      <c r="F22" s="16"/>
      <c r="G22" s="105"/>
      <c r="H22" s="107"/>
    </row>
    <row r="23" spans="1:8" ht="15" x14ac:dyDescent="0.25">
      <c r="A23" s="31" t="s">
        <v>133</v>
      </c>
      <c r="B23" s="6"/>
      <c r="C23" s="8"/>
      <c r="D23" s="14"/>
      <c r="E23" s="14"/>
      <c r="F23" s="14"/>
      <c r="G23" s="104"/>
      <c r="H23" s="96"/>
    </row>
    <row r="24" spans="1:8" x14ac:dyDescent="0.2">
      <c r="A24" s="21"/>
      <c r="B24" s="12" t="s">
        <v>54</v>
      </c>
      <c r="C24" s="13"/>
      <c r="D24" s="17">
        <v>90000</v>
      </c>
      <c r="E24" s="17">
        <f>D24</f>
        <v>90000</v>
      </c>
      <c r="F24" s="17">
        <f>E24</f>
        <v>90000</v>
      </c>
      <c r="G24" s="47">
        <f>F24</f>
        <v>90000</v>
      </c>
      <c r="H24" s="96" t="s">
        <v>86</v>
      </c>
    </row>
    <row r="25" spans="1:8" x14ac:dyDescent="0.2">
      <c r="A25" s="9"/>
      <c r="B25" s="22"/>
      <c r="C25" s="10"/>
      <c r="D25" s="16"/>
      <c r="E25" s="16"/>
      <c r="F25" s="16"/>
      <c r="G25" s="105"/>
      <c r="H25" s="106"/>
    </row>
    <row r="26" spans="1:8" ht="15" x14ac:dyDescent="0.25">
      <c r="A26" s="31" t="s">
        <v>134</v>
      </c>
      <c r="B26" s="6"/>
      <c r="C26" s="8"/>
      <c r="D26" s="14"/>
      <c r="E26" s="14"/>
      <c r="F26" s="14"/>
      <c r="G26" s="104"/>
      <c r="H26" s="93"/>
    </row>
    <row r="27" spans="1:8" x14ac:dyDescent="0.2">
      <c r="A27" s="21"/>
      <c r="B27" s="12" t="s">
        <v>55</v>
      </c>
      <c r="C27" s="13"/>
      <c r="D27" s="17">
        <v>238000</v>
      </c>
      <c r="E27" s="17">
        <f t="shared" ref="E27:G28" si="2">D27</f>
        <v>238000</v>
      </c>
      <c r="F27" s="17">
        <f t="shared" si="2"/>
        <v>238000</v>
      </c>
      <c r="G27" s="47">
        <f t="shared" si="2"/>
        <v>238000</v>
      </c>
      <c r="H27" s="93"/>
    </row>
    <row r="28" spans="1:8" x14ac:dyDescent="0.2">
      <c r="A28" s="21"/>
      <c r="B28" s="12" t="s">
        <v>52</v>
      </c>
      <c r="C28" s="13"/>
      <c r="D28" s="16">
        <f>-D27*25%</f>
        <v>-59500</v>
      </c>
      <c r="E28" s="16">
        <f t="shared" si="2"/>
        <v>-59500</v>
      </c>
      <c r="F28" s="16">
        <f t="shared" si="2"/>
        <v>-59500</v>
      </c>
      <c r="G28" s="105">
        <f t="shared" si="2"/>
        <v>-59500</v>
      </c>
      <c r="H28" s="96" t="s">
        <v>87</v>
      </c>
    </row>
    <row r="29" spans="1:8" x14ac:dyDescent="0.2">
      <c r="A29" s="21"/>
      <c r="B29" s="77" t="s">
        <v>53</v>
      </c>
      <c r="C29" s="13"/>
      <c r="D29" s="17">
        <f>SUM(D27:D28)</f>
        <v>178500</v>
      </c>
      <c r="E29" s="17">
        <f t="shared" ref="E29" si="3">SUM(E27:E28)</f>
        <v>178500</v>
      </c>
      <c r="F29" s="17">
        <f t="shared" ref="F29" si="4">SUM(F27:F28)</f>
        <v>178500</v>
      </c>
      <c r="G29" s="47">
        <f t="shared" ref="G29" si="5">SUM(G27:G28)</f>
        <v>178500</v>
      </c>
      <c r="H29" s="93"/>
    </row>
    <row r="30" spans="1:8" x14ac:dyDescent="0.2">
      <c r="A30" s="9"/>
      <c r="B30" s="22"/>
      <c r="C30" s="10"/>
      <c r="D30" s="16"/>
      <c r="E30" s="16"/>
      <c r="F30" s="16"/>
      <c r="G30" s="105"/>
      <c r="H30" s="106"/>
    </row>
    <row r="31" spans="1:8" ht="15" x14ac:dyDescent="0.25">
      <c r="A31" s="31" t="s">
        <v>135</v>
      </c>
      <c r="B31" s="6"/>
      <c r="C31" s="8"/>
      <c r="D31" s="14"/>
      <c r="E31" s="14"/>
      <c r="F31" s="14"/>
      <c r="G31" s="104"/>
      <c r="H31" s="93"/>
    </row>
    <row r="32" spans="1:8" x14ac:dyDescent="0.2">
      <c r="A32" s="21"/>
      <c r="B32" s="19" t="s">
        <v>118</v>
      </c>
      <c r="C32" s="13"/>
      <c r="D32" s="17">
        <v>400000</v>
      </c>
      <c r="E32" s="17">
        <f>D32</f>
        <v>400000</v>
      </c>
      <c r="F32" s="17">
        <f>E32</f>
        <v>400000</v>
      </c>
      <c r="G32" s="47">
        <f>F32</f>
        <v>400000</v>
      </c>
      <c r="H32" s="96" t="s">
        <v>88</v>
      </c>
    </row>
    <row r="33" spans="1:8" x14ac:dyDescent="0.2">
      <c r="A33" s="9"/>
      <c r="B33" s="7"/>
      <c r="C33" s="10"/>
      <c r="D33" s="17"/>
      <c r="E33" s="16"/>
      <c r="F33" s="16"/>
      <c r="G33" s="105"/>
      <c r="H33" s="93"/>
    </row>
    <row r="34" spans="1:8" s="12" customFormat="1" ht="9.75" customHeight="1" x14ac:dyDescent="0.2">
      <c r="A34" s="5"/>
      <c r="B34" s="6"/>
      <c r="C34" s="8"/>
      <c r="D34" s="24"/>
      <c r="E34" s="57"/>
      <c r="F34" s="24"/>
      <c r="G34" s="57"/>
      <c r="H34" s="93"/>
    </row>
    <row r="35" spans="1:8" s="4" customFormat="1" x14ac:dyDescent="0.2">
      <c r="A35" s="26" t="s">
        <v>48</v>
      </c>
      <c r="B35" s="27"/>
      <c r="C35" s="28"/>
      <c r="D35" s="29">
        <f>+D7+D10+D13+D18+D21+D24+D29+D32</f>
        <v>2196500</v>
      </c>
      <c r="E35" s="29">
        <f t="shared" ref="E35:G35" si="6">+E7+E10+E13+E18+E21+E24+E29+E32</f>
        <v>2196500</v>
      </c>
      <c r="F35" s="29">
        <f t="shared" si="6"/>
        <v>2437500</v>
      </c>
      <c r="G35" s="29">
        <f t="shared" si="6"/>
        <v>2437500</v>
      </c>
      <c r="H35" s="106"/>
    </row>
    <row r="36" spans="1:8" s="4" customFormat="1" x14ac:dyDescent="0.2">
      <c r="A36" s="35"/>
      <c r="B36" s="35"/>
      <c r="C36" s="36"/>
      <c r="D36" s="14"/>
      <c r="E36" s="14"/>
      <c r="F36" s="36"/>
      <c r="G36" s="14"/>
      <c r="H36" s="94"/>
    </row>
    <row r="37" spans="1:8" s="50" customFormat="1" ht="18" x14ac:dyDescent="0.25">
      <c r="A37" s="126" t="s">
        <v>96</v>
      </c>
      <c r="B37" s="127"/>
      <c r="C37" s="51"/>
      <c r="D37" s="17"/>
      <c r="E37" s="17"/>
      <c r="G37" s="17"/>
      <c r="H37" s="94"/>
    </row>
    <row r="38" spans="1:8" x14ac:dyDescent="0.2">
      <c r="A38" s="79" t="s">
        <v>137</v>
      </c>
      <c r="B38" s="19"/>
      <c r="C38" s="13"/>
      <c r="D38" s="18"/>
      <c r="E38" s="18"/>
      <c r="F38" s="18"/>
      <c r="G38" s="18"/>
      <c r="H38" s="96"/>
    </row>
    <row r="39" spans="1:8" ht="14.25" x14ac:dyDescent="0.2">
      <c r="A39" s="49"/>
      <c r="B39" s="19" t="s">
        <v>66</v>
      </c>
      <c r="C39" s="13"/>
      <c r="D39" s="17">
        <v>242000</v>
      </c>
      <c r="E39" s="17">
        <f>D39</f>
        <v>242000</v>
      </c>
      <c r="F39" s="17">
        <f t="shared" ref="F39:G39" si="7">E39</f>
        <v>242000</v>
      </c>
      <c r="G39" s="17">
        <f t="shared" si="7"/>
        <v>242000</v>
      </c>
      <c r="H39" s="96" t="s">
        <v>89</v>
      </c>
    </row>
    <row r="40" spans="1:8" s="4" customFormat="1" ht="19.5" customHeight="1" x14ac:dyDescent="0.2">
      <c r="A40" s="169" t="s">
        <v>100</v>
      </c>
      <c r="B40" s="170"/>
      <c r="C40" s="171"/>
      <c r="D40" s="172">
        <f>SUM(D38:D39)</f>
        <v>242000</v>
      </c>
      <c r="E40" s="172">
        <f>SUM(E38:E39)</f>
        <v>242000</v>
      </c>
      <c r="F40" s="172">
        <f>SUM(F38:F39)</f>
        <v>242000</v>
      </c>
      <c r="G40" s="173">
        <f>SUM(G38:G39)</f>
        <v>242000</v>
      </c>
      <c r="H40" s="174"/>
    </row>
    <row r="41" spans="1:8" x14ac:dyDescent="0.2">
      <c r="A41" s="5"/>
      <c r="B41" s="6"/>
      <c r="C41" s="8"/>
      <c r="D41" s="8"/>
      <c r="E41" s="6"/>
      <c r="F41" s="6"/>
      <c r="G41" s="6"/>
      <c r="H41" s="136"/>
    </row>
    <row r="42" spans="1:8" hidden="1" x14ac:dyDescent="0.2">
      <c r="A42" s="21"/>
      <c r="B42" s="65" t="s">
        <v>41</v>
      </c>
      <c r="C42" s="13"/>
      <c r="D42" s="13"/>
      <c r="E42" s="12"/>
      <c r="F42" s="12"/>
      <c r="G42" s="12"/>
      <c r="H42" s="78"/>
    </row>
    <row r="43" spans="1:8" hidden="1" x14ac:dyDescent="0.2">
      <c r="A43" s="5"/>
      <c r="B43" s="6"/>
      <c r="C43" s="8"/>
      <c r="D43" s="32" t="s">
        <v>19</v>
      </c>
      <c r="E43" s="32" t="s">
        <v>20</v>
      </c>
      <c r="F43" s="32" t="s">
        <v>20</v>
      </c>
      <c r="G43" s="32" t="s">
        <v>20</v>
      </c>
      <c r="H43" s="78"/>
    </row>
    <row r="44" spans="1:8" ht="24" hidden="1" customHeight="1" x14ac:dyDescent="0.25">
      <c r="A44" s="31" t="s">
        <v>9</v>
      </c>
      <c r="B44" s="12"/>
      <c r="C44" s="13"/>
      <c r="D44" s="33">
        <v>2018</v>
      </c>
      <c r="E44" s="33" t="s">
        <v>16</v>
      </c>
      <c r="F44" s="33" t="s">
        <v>17</v>
      </c>
      <c r="G44" s="33" t="s">
        <v>18</v>
      </c>
      <c r="H44" s="78"/>
    </row>
    <row r="45" spans="1:8" s="63" customFormat="1" hidden="1" x14ac:dyDescent="0.2">
      <c r="A45" s="59"/>
      <c r="B45" s="60"/>
      <c r="C45" s="61"/>
      <c r="D45" s="62"/>
      <c r="E45" s="62"/>
      <c r="F45" s="62"/>
      <c r="G45" s="62"/>
      <c r="H45" s="78"/>
    </row>
    <row r="46" spans="1:8" s="63" customFormat="1" hidden="1" x14ac:dyDescent="0.2">
      <c r="A46" s="64" t="s">
        <v>22</v>
      </c>
      <c r="B46" s="65"/>
      <c r="C46" s="66"/>
      <c r="D46" s="67">
        <v>300000</v>
      </c>
      <c r="E46" s="67">
        <v>300000</v>
      </c>
      <c r="F46" s="67">
        <v>300000</v>
      </c>
      <c r="G46" s="67">
        <v>300000</v>
      </c>
      <c r="H46" s="137"/>
    </row>
    <row r="47" spans="1:8" s="63" customFormat="1" hidden="1" x14ac:dyDescent="0.2">
      <c r="A47" s="68"/>
      <c r="B47" s="46" t="s">
        <v>0</v>
      </c>
      <c r="C47" s="69"/>
      <c r="D47" s="70"/>
      <c r="E47" s="70"/>
      <c r="F47" s="70"/>
      <c r="G47" s="70"/>
      <c r="H47" s="137"/>
    </row>
    <row r="48" spans="1:8" s="63" customFormat="1" hidden="1" x14ac:dyDescent="0.2">
      <c r="A48" s="59"/>
      <c r="B48" s="60"/>
      <c r="C48" s="61"/>
      <c r="D48" s="62"/>
      <c r="E48" s="62"/>
      <c r="F48" s="62"/>
      <c r="G48" s="62"/>
      <c r="H48" s="137"/>
    </row>
    <row r="49" spans="1:8" s="63" customFormat="1" hidden="1" x14ac:dyDescent="0.2">
      <c r="A49" s="68" t="s">
        <v>23</v>
      </c>
      <c r="B49" s="46"/>
      <c r="C49" s="69"/>
      <c r="D49" s="45">
        <v>37500</v>
      </c>
      <c r="E49" s="45">
        <v>37500</v>
      </c>
      <c r="F49" s="45">
        <v>37500</v>
      </c>
      <c r="G49" s="45">
        <v>37500</v>
      </c>
      <c r="H49" s="137"/>
    </row>
    <row r="50" spans="1:8" s="63" customFormat="1" hidden="1" x14ac:dyDescent="0.2">
      <c r="A50" s="59"/>
      <c r="B50" s="60"/>
      <c r="C50" s="61"/>
      <c r="D50" s="62"/>
      <c r="E50" s="62"/>
      <c r="F50" s="62"/>
      <c r="G50" s="62"/>
      <c r="H50" s="137"/>
    </row>
    <row r="51" spans="1:8" s="63" customFormat="1" hidden="1" x14ac:dyDescent="0.2">
      <c r="A51" s="64" t="s">
        <v>1</v>
      </c>
      <c r="B51" s="65"/>
      <c r="C51" s="66"/>
      <c r="D51" s="71"/>
      <c r="E51" s="71"/>
      <c r="F51" s="71"/>
      <c r="G51" s="71"/>
      <c r="H51" s="137"/>
    </row>
    <row r="52" spans="1:8" s="63" customFormat="1" hidden="1" x14ac:dyDescent="0.2">
      <c r="A52" s="64"/>
      <c r="B52" s="65" t="s">
        <v>2</v>
      </c>
      <c r="C52" s="66"/>
      <c r="D52" s="71"/>
      <c r="E52" s="71"/>
      <c r="F52" s="71"/>
      <c r="G52" s="71"/>
      <c r="H52" s="137"/>
    </row>
    <row r="53" spans="1:8" s="63" customFormat="1" hidden="1" x14ac:dyDescent="0.2">
      <c r="A53" s="68"/>
      <c r="B53" s="46" t="s">
        <v>3</v>
      </c>
      <c r="C53" s="69"/>
      <c r="D53" s="45">
        <v>1400000</v>
      </c>
      <c r="E53" s="45">
        <v>1400000</v>
      </c>
      <c r="F53" s="45">
        <v>1400000</v>
      </c>
      <c r="G53" s="45">
        <v>1400000</v>
      </c>
      <c r="H53" s="137"/>
    </row>
    <row r="54" spans="1:8" s="63" customFormat="1" hidden="1" x14ac:dyDescent="0.2">
      <c r="A54" s="59"/>
      <c r="B54" s="60"/>
      <c r="C54" s="61"/>
      <c r="D54" s="62"/>
      <c r="E54" s="62"/>
      <c r="F54" s="62"/>
      <c r="G54" s="62"/>
      <c r="H54" s="137"/>
    </row>
    <row r="55" spans="1:8" s="63" customFormat="1" hidden="1" x14ac:dyDescent="0.2">
      <c r="A55" s="64" t="s">
        <v>4</v>
      </c>
      <c r="B55" s="65"/>
      <c r="C55" s="66"/>
      <c r="D55" s="71"/>
      <c r="E55" s="71"/>
      <c r="F55" s="71"/>
      <c r="G55" s="71"/>
      <c r="H55" s="137"/>
    </row>
    <row r="56" spans="1:8" s="63" customFormat="1" hidden="1" x14ac:dyDescent="0.2">
      <c r="A56" s="68"/>
      <c r="B56" s="46" t="s">
        <v>5</v>
      </c>
      <c r="C56" s="69"/>
      <c r="D56" s="45">
        <v>256000</v>
      </c>
      <c r="E56" s="45">
        <v>256000</v>
      </c>
      <c r="F56" s="45">
        <v>256000</v>
      </c>
      <c r="G56" s="45">
        <v>256000</v>
      </c>
      <c r="H56" s="137"/>
    </row>
    <row r="57" spans="1:8" s="63" customFormat="1" hidden="1" x14ac:dyDescent="0.2">
      <c r="A57" s="59"/>
      <c r="B57" s="60"/>
      <c r="C57" s="61"/>
      <c r="D57" s="62"/>
      <c r="E57" s="62"/>
      <c r="F57" s="62"/>
      <c r="G57" s="62"/>
      <c r="H57" s="137"/>
    </row>
    <row r="58" spans="1:8" s="63" customFormat="1" hidden="1" x14ac:dyDescent="0.2">
      <c r="A58" s="64" t="s">
        <v>6</v>
      </c>
      <c r="B58" s="65"/>
      <c r="C58" s="66"/>
      <c r="D58" s="71"/>
      <c r="E58" s="71"/>
      <c r="F58" s="71"/>
      <c r="G58" s="71"/>
      <c r="H58" s="137"/>
    </row>
    <row r="59" spans="1:8" s="63" customFormat="1" hidden="1" x14ac:dyDescent="0.2">
      <c r="A59" s="64"/>
      <c r="B59" s="65" t="s">
        <v>7</v>
      </c>
      <c r="C59" s="66"/>
      <c r="D59" s="71">
        <v>213000</v>
      </c>
      <c r="E59" s="71">
        <v>213000</v>
      </c>
      <c r="F59" s="71">
        <v>213000</v>
      </c>
      <c r="G59" s="71">
        <v>213000</v>
      </c>
      <c r="H59" s="137"/>
    </row>
    <row r="60" spans="1:8" s="63" customFormat="1" hidden="1" x14ac:dyDescent="0.2">
      <c r="A60" s="59"/>
      <c r="B60" s="60"/>
      <c r="C60" s="61"/>
      <c r="D60" s="72"/>
      <c r="E60" s="72"/>
      <c r="F60" s="72"/>
      <c r="G60" s="72"/>
      <c r="H60" s="137"/>
    </row>
    <row r="61" spans="1:8" s="63" customFormat="1" hidden="1" x14ac:dyDescent="0.2">
      <c r="A61" s="68" t="s">
        <v>24</v>
      </c>
      <c r="B61" s="46"/>
      <c r="C61" s="69"/>
      <c r="D61" s="70">
        <v>66750</v>
      </c>
      <c r="E61" s="70">
        <v>66750</v>
      </c>
      <c r="F61" s="70">
        <v>66750</v>
      </c>
      <c r="G61" s="70">
        <v>66750</v>
      </c>
      <c r="H61" s="137"/>
    </row>
    <row r="62" spans="1:8" s="63" customFormat="1" hidden="1" x14ac:dyDescent="0.2">
      <c r="A62" s="64"/>
      <c r="B62" s="65"/>
      <c r="C62" s="66"/>
      <c r="D62" s="67"/>
      <c r="E62" s="67"/>
      <c r="F62" s="67"/>
      <c r="G62" s="67"/>
      <c r="H62" s="137"/>
    </row>
    <row r="63" spans="1:8" s="63" customFormat="1" hidden="1" x14ac:dyDescent="0.2">
      <c r="A63" s="64" t="s">
        <v>10</v>
      </c>
      <c r="B63" s="65"/>
      <c r="C63" s="66"/>
      <c r="D63" s="67"/>
      <c r="E63" s="67"/>
      <c r="F63" s="67"/>
      <c r="G63" s="67"/>
      <c r="H63" s="137"/>
    </row>
    <row r="64" spans="1:8" s="63" customFormat="1" hidden="1" x14ac:dyDescent="0.2">
      <c r="A64" s="68"/>
      <c r="B64" s="46" t="s">
        <v>11</v>
      </c>
      <c r="C64" s="69"/>
      <c r="D64" s="70">
        <v>100000</v>
      </c>
      <c r="E64" s="70">
        <v>100000</v>
      </c>
      <c r="F64" s="70">
        <v>100000</v>
      </c>
      <c r="G64" s="70">
        <v>100000</v>
      </c>
      <c r="H64" s="137"/>
    </row>
    <row r="65" spans="1:8" s="63" customFormat="1" hidden="1" x14ac:dyDescent="0.2">
      <c r="A65" s="64"/>
      <c r="B65" s="65"/>
      <c r="C65" s="66"/>
      <c r="D65" s="67"/>
      <c r="E65" s="67"/>
      <c r="F65" s="67"/>
      <c r="G65" s="67"/>
      <c r="H65" s="137"/>
    </row>
    <row r="66" spans="1:8" s="63" customFormat="1" hidden="1" x14ac:dyDescent="0.2">
      <c r="A66" s="64" t="s">
        <v>12</v>
      </c>
      <c r="B66" s="65"/>
      <c r="C66" s="66"/>
      <c r="D66" s="67"/>
      <c r="E66" s="67"/>
      <c r="F66" s="67"/>
      <c r="G66" s="67"/>
      <c r="H66" s="137"/>
    </row>
    <row r="67" spans="1:8" s="63" customFormat="1" hidden="1" x14ac:dyDescent="0.2">
      <c r="A67" s="68"/>
      <c r="B67" s="46" t="s">
        <v>25</v>
      </c>
      <c r="C67" s="69"/>
      <c r="D67" s="70">
        <v>225000</v>
      </c>
      <c r="E67" s="70">
        <v>225000</v>
      </c>
      <c r="F67" s="70">
        <v>225000</v>
      </c>
      <c r="G67" s="70">
        <v>225000</v>
      </c>
      <c r="H67" s="137"/>
    </row>
    <row r="68" spans="1:8" s="63" customFormat="1" hidden="1" x14ac:dyDescent="0.2">
      <c r="A68" s="64"/>
      <c r="B68" s="65"/>
      <c r="C68" s="66"/>
      <c r="D68" s="67"/>
      <c r="E68" s="67"/>
      <c r="F68" s="67"/>
      <c r="G68" s="67"/>
      <c r="H68" s="137"/>
    </row>
    <row r="69" spans="1:8" s="63" customFormat="1" hidden="1" x14ac:dyDescent="0.2">
      <c r="A69" s="64" t="s">
        <v>13</v>
      </c>
      <c r="B69" s="65"/>
      <c r="C69" s="66"/>
      <c r="D69" s="67">
        <v>2377000</v>
      </c>
      <c r="E69" s="67">
        <v>2377000</v>
      </c>
      <c r="F69" s="67">
        <v>2377000</v>
      </c>
      <c r="G69" s="67">
        <v>2377000</v>
      </c>
      <c r="H69" s="137"/>
    </row>
    <row r="70" spans="1:8" s="63" customFormat="1" hidden="1" x14ac:dyDescent="0.2">
      <c r="A70" s="68"/>
      <c r="B70" s="46" t="s">
        <v>15</v>
      </c>
      <c r="C70" s="73"/>
      <c r="D70" s="70"/>
      <c r="E70" s="70"/>
      <c r="F70" s="70"/>
      <c r="G70" s="70"/>
      <c r="H70" s="137"/>
    </row>
    <row r="71" spans="1:8" hidden="1" x14ac:dyDescent="0.2">
      <c r="A71" s="21"/>
      <c r="B71" s="12"/>
      <c r="C71" s="13"/>
      <c r="D71" s="17"/>
      <c r="E71" s="17"/>
      <c r="F71" s="17"/>
      <c r="G71" s="12"/>
      <c r="H71" s="137"/>
    </row>
    <row r="72" spans="1:8" s="4" customFormat="1" hidden="1" x14ac:dyDescent="0.2">
      <c r="A72" s="26" t="s">
        <v>27</v>
      </c>
      <c r="B72" s="27"/>
      <c r="C72" s="28"/>
      <c r="D72" s="29">
        <f>SUM(D45:D70)</f>
        <v>4975250</v>
      </c>
      <c r="E72" s="29">
        <f>SUM(E45:E70)</f>
        <v>4975250</v>
      </c>
      <c r="F72" s="29">
        <f>SUM(F45:F70)</f>
        <v>4975250</v>
      </c>
      <c r="G72" s="29">
        <f>SUM(G45:G70)</f>
        <v>4975250</v>
      </c>
      <c r="H72" s="78"/>
    </row>
    <row r="73" spans="1:8" s="4" customFormat="1" hidden="1" x14ac:dyDescent="0.2">
      <c r="A73" s="79"/>
      <c r="B73" s="35"/>
      <c r="C73" s="36"/>
      <c r="D73" s="36"/>
      <c r="E73" s="36"/>
      <c r="F73" s="36"/>
      <c r="G73" s="36"/>
      <c r="H73" s="138"/>
    </row>
    <row r="74" spans="1:8" hidden="1" x14ac:dyDescent="0.2">
      <c r="A74" s="21"/>
      <c r="B74" s="12"/>
      <c r="C74" s="13"/>
      <c r="D74" s="13"/>
      <c r="E74" s="12"/>
      <c r="F74" s="12"/>
      <c r="G74" s="12"/>
      <c r="H74" s="138"/>
    </row>
    <row r="75" spans="1:8" hidden="1" x14ac:dyDescent="0.2">
      <c r="A75" s="5"/>
      <c r="B75" s="6"/>
      <c r="C75" s="8"/>
      <c r="D75" s="32" t="s">
        <v>19</v>
      </c>
      <c r="E75" s="32" t="s">
        <v>20</v>
      </c>
      <c r="F75" s="32" t="s">
        <v>20</v>
      </c>
      <c r="G75" s="32" t="s">
        <v>20</v>
      </c>
      <c r="H75" s="78"/>
    </row>
    <row r="76" spans="1:8" ht="15" hidden="1" x14ac:dyDescent="0.25">
      <c r="A76" s="31" t="s">
        <v>14</v>
      </c>
      <c r="B76" s="12"/>
      <c r="C76" s="13"/>
      <c r="D76" s="33">
        <v>2018</v>
      </c>
      <c r="E76" s="33" t="s">
        <v>16</v>
      </c>
      <c r="F76" s="33" t="s">
        <v>17</v>
      </c>
      <c r="G76" s="33" t="s">
        <v>18</v>
      </c>
      <c r="H76" s="78"/>
    </row>
    <row r="77" spans="1:8" hidden="1" x14ac:dyDescent="0.2">
      <c r="A77" s="5"/>
      <c r="B77" s="6"/>
      <c r="C77" s="8"/>
      <c r="D77" s="14"/>
      <c r="E77" s="14"/>
      <c r="F77" s="14"/>
      <c r="G77" s="14"/>
      <c r="H77" s="78"/>
    </row>
    <row r="78" spans="1:8" hidden="1" x14ac:dyDescent="0.2">
      <c r="A78" s="11" t="s">
        <v>31</v>
      </c>
      <c r="B78" s="12"/>
      <c r="C78" s="13"/>
      <c r="D78" s="17">
        <v>300000</v>
      </c>
      <c r="E78" s="17">
        <v>300000</v>
      </c>
      <c r="F78" s="17">
        <v>300000</v>
      </c>
      <c r="G78" s="17">
        <v>300000</v>
      </c>
      <c r="H78" s="78"/>
    </row>
    <row r="79" spans="1:8" hidden="1" x14ac:dyDescent="0.2">
      <c r="A79" s="20"/>
      <c r="B79" s="22"/>
      <c r="C79" s="10"/>
      <c r="D79" s="15"/>
      <c r="E79" s="15"/>
      <c r="F79" s="15"/>
      <c r="G79" s="15"/>
      <c r="H79" s="78" t="s">
        <v>39</v>
      </c>
    </row>
    <row r="80" spans="1:8" hidden="1" x14ac:dyDescent="0.2">
      <c r="A80" s="5"/>
      <c r="B80" s="6"/>
      <c r="C80" s="8"/>
      <c r="D80" s="14"/>
      <c r="E80" s="14"/>
      <c r="F80" s="14"/>
      <c r="G80" s="14"/>
      <c r="H80" s="78"/>
    </row>
    <row r="81" spans="1:9" hidden="1" x14ac:dyDescent="0.2">
      <c r="A81" s="11" t="s">
        <v>32</v>
      </c>
      <c r="B81" s="12"/>
      <c r="C81" s="13"/>
      <c r="D81" s="18">
        <v>525000</v>
      </c>
      <c r="E81" s="18">
        <v>525000</v>
      </c>
      <c r="F81" s="18">
        <v>525000</v>
      </c>
      <c r="G81" s="18">
        <v>525000</v>
      </c>
      <c r="H81" s="78"/>
    </row>
    <row r="82" spans="1:9" hidden="1" x14ac:dyDescent="0.2">
      <c r="A82" s="20"/>
      <c r="B82" s="22"/>
      <c r="C82" s="10"/>
      <c r="D82" s="15"/>
      <c r="E82" s="15"/>
      <c r="F82" s="15"/>
      <c r="G82" s="15"/>
      <c r="H82" s="78" t="s">
        <v>39</v>
      </c>
    </row>
    <row r="83" spans="1:9" hidden="1" x14ac:dyDescent="0.2">
      <c r="A83" s="5"/>
      <c r="B83" s="6"/>
      <c r="C83" s="8"/>
      <c r="D83" s="14"/>
      <c r="E83" s="14"/>
      <c r="F83" s="14"/>
      <c r="G83" s="14"/>
      <c r="H83" s="78"/>
    </row>
    <row r="84" spans="1:9" hidden="1" x14ac:dyDescent="0.2">
      <c r="A84" s="11" t="s">
        <v>33</v>
      </c>
      <c r="B84" s="12"/>
      <c r="C84" s="13"/>
      <c r="D84" s="18">
        <v>300000</v>
      </c>
      <c r="E84" s="18">
        <v>300000</v>
      </c>
      <c r="F84" s="18">
        <v>300000</v>
      </c>
      <c r="G84" s="18">
        <v>300000</v>
      </c>
      <c r="H84" s="78"/>
    </row>
    <row r="85" spans="1:9" hidden="1" x14ac:dyDescent="0.2">
      <c r="A85" s="20"/>
      <c r="B85" s="22"/>
      <c r="C85" s="10"/>
      <c r="D85" s="15"/>
      <c r="E85" s="15"/>
      <c r="F85" s="15"/>
      <c r="G85" s="15"/>
      <c r="H85" s="78" t="s">
        <v>39</v>
      </c>
    </row>
    <row r="86" spans="1:9" hidden="1" x14ac:dyDescent="0.2">
      <c r="A86" s="5"/>
      <c r="B86" s="6"/>
      <c r="C86" s="8"/>
      <c r="D86" s="14"/>
      <c r="E86" s="14"/>
      <c r="F86" s="14"/>
      <c r="G86" s="14"/>
      <c r="H86" s="78"/>
    </row>
    <row r="87" spans="1:9" hidden="1" x14ac:dyDescent="0.2">
      <c r="A87" s="11" t="s">
        <v>34</v>
      </c>
      <c r="B87" s="12"/>
      <c r="C87" s="13"/>
      <c r="D87" s="17">
        <v>425000</v>
      </c>
      <c r="E87" s="17">
        <v>425000</v>
      </c>
      <c r="F87" s="17">
        <v>425000</v>
      </c>
      <c r="G87" s="17">
        <v>425000</v>
      </c>
      <c r="H87" s="78"/>
    </row>
    <row r="88" spans="1:9" hidden="1" x14ac:dyDescent="0.2">
      <c r="A88" s="20"/>
      <c r="B88" s="22"/>
      <c r="C88" s="10"/>
      <c r="D88" s="16"/>
      <c r="E88" s="16"/>
      <c r="F88" s="16"/>
      <c r="G88" s="16"/>
      <c r="H88" s="78"/>
    </row>
    <row r="89" spans="1:9" hidden="1" x14ac:dyDescent="0.2">
      <c r="A89" s="5"/>
      <c r="B89" s="6"/>
      <c r="C89" s="8"/>
      <c r="D89" s="14"/>
      <c r="E89" s="14"/>
      <c r="F89" s="14"/>
      <c r="G89" s="14"/>
      <c r="H89" s="78"/>
    </row>
    <row r="90" spans="1:9" hidden="1" x14ac:dyDescent="0.2">
      <c r="A90" s="11" t="s">
        <v>29</v>
      </c>
      <c r="B90" s="12"/>
      <c r="C90" s="13"/>
      <c r="D90" s="17">
        <v>170000</v>
      </c>
      <c r="E90" s="17">
        <v>170000</v>
      </c>
      <c r="F90" s="17">
        <v>170000</v>
      </c>
      <c r="G90" s="17">
        <v>170000</v>
      </c>
      <c r="H90" s="78"/>
    </row>
    <row r="91" spans="1:9" hidden="1" x14ac:dyDescent="0.2">
      <c r="A91" s="20"/>
      <c r="B91" s="22"/>
      <c r="C91" s="10"/>
      <c r="D91" s="16"/>
      <c r="E91" s="16"/>
      <c r="F91" s="16"/>
      <c r="G91" s="16"/>
      <c r="H91" s="78"/>
    </row>
    <row r="92" spans="1:9" hidden="1" x14ac:dyDescent="0.2">
      <c r="A92" s="5"/>
      <c r="B92" s="6"/>
      <c r="C92" s="8"/>
      <c r="D92" s="14"/>
      <c r="E92" s="14"/>
      <c r="F92" s="14"/>
      <c r="G92" s="14"/>
      <c r="H92" s="78"/>
    </row>
    <row r="93" spans="1:9" hidden="1" x14ac:dyDescent="0.2">
      <c r="A93" s="11" t="s">
        <v>35</v>
      </c>
      <c r="B93" s="12"/>
      <c r="C93" s="13"/>
      <c r="D93" s="17">
        <v>350000</v>
      </c>
      <c r="E93" s="17">
        <v>350000</v>
      </c>
      <c r="F93" s="17">
        <v>350000</v>
      </c>
      <c r="G93" s="17">
        <v>350000</v>
      </c>
      <c r="H93" s="78"/>
    </row>
    <row r="94" spans="1:9" hidden="1" x14ac:dyDescent="0.2">
      <c r="A94" s="20"/>
      <c r="B94" s="22"/>
      <c r="C94" s="10"/>
      <c r="D94" s="16"/>
      <c r="E94" s="16"/>
      <c r="F94" s="16"/>
      <c r="G94" s="16"/>
      <c r="H94" s="78"/>
    </row>
    <row r="95" spans="1:9" hidden="1" x14ac:dyDescent="0.2">
      <c r="A95" s="5"/>
      <c r="B95" s="6"/>
      <c r="C95" s="8"/>
      <c r="D95" s="14"/>
      <c r="E95" s="14"/>
      <c r="F95" s="14"/>
      <c r="G95" s="14"/>
      <c r="H95" s="78"/>
    </row>
    <row r="96" spans="1:9" hidden="1" x14ac:dyDescent="0.2">
      <c r="A96" s="11" t="s">
        <v>36</v>
      </c>
      <c r="B96" s="12"/>
      <c r="C96" s="13"/>
      <c r="D96" s="48">
        <v>600000</v>
      </c>
      <c r="E96" s="48">
        <v>600000</v>
      </c>
      <c r="F96" s="48">
        <v>600000</v>
      </c>
      <c r="G96" s="48">
        <v>600000</v>
      </c>
      <c r="H96" s="78"/>
      <c r="I96" s="12"/>
    </row>
    <row r="97" spans="1:8" hidden="1" x14ac:dyDescent="0.2">
      <c r="A97" s="20"/>
      <c r="B97" s="46"/>
      <c r="C97" s="10"/>
      <c r="D97" s="45"/>
      <c r="E97" s="45"/>
      <c r="F97" s="45"/>
      <c r="G97" s="45"/>
      <c r="H97" s="17"/>
    </row>
    <row r="98" spans="1:8" hidden="1" x14ac:dyDescent="0.2">
      <c r="A98" s="5"/>
      <c r="B98" s="6"/>
      <c r="C98" s="8"/>
      <c r="D98" s="14"/>
      <c r="E98" s="14"/>
      <c r="F98" s="14"/>
      <c r="G98" s="14"/>
      <c r="H98" s="78"/>
    </row>
    <row r="99" spans="1:8" hidden="1" x14ac:dyDescent="0.2">
      <c r="A99" s="11" t="s">
        <v>37</v>
      </c>
      <c r="B99" s="12"/>
      <c r="C99" s="13"/>
      <c r="D99" s="17">
        <v>750000</v>
      </c>
      <c r="E99" s="17">
        <v>750000</v>
      </c>
      <c r="F99" s="17">
        <v>750000</v>
      </c>
      <c r="G99" s="17">
        <v>750000</v>
      </c>
      <c r="H99" s="78"/>
    </row>
    <row r="100" spans="1:8" hidden="1" x14ac:dyDescent="0.2">
      <c r="A100" s="20"/>
      <c r="B100" s="22"/>
      <c r="C100" s="10"/>
      <c r="D100" s="16"/>
      <c r="E100" s="16"/>
      <c r="F100" s="16"/>
      <c r="G100" s="16"/>
      <c r="H100" s="78"/>
    </row>
    <row r="101" spans="1:8" hidden="1" x14ac:dyDescent="0.2">
      <c r="A101" s="21"/>
      <c r="B101" s="12"/>
      <c r="C101" s="13"/>
      <c r="D101" s="17"/>
      <c r="E101" s="17"/>
      <c r="F101" s="17"/>
      <c r="G101" s="17"/>
      <c r="H101" s="78"/>
    </row>
    <row r="102" spans="1:8" hidden="1" x14ac:dyDescent="0.2">
      <c r="A102" s="26" t="s">
        <v>38</v>
      </c>
      <c r="B102" s="27"/>
      <c r="C102" s="28"/>
      <c r="D102" s="29">
        <f>SUM(D77:D100)</f>
        <v>3420000</v>
      </c>
      <c r="E102" s="29">
        <f>SUM(E77:E100)</f>
        <v>3420000</v>
      </c>
      <c r="F102" s="29">
        <f>SUM(F77:F100)</f>
        <v>3420000</v>
      </c>
      <c r="G102" s="29">
        <f>SUM(G77:G100)</f>
        <v>3420000</v>
      </c>
      <c r="H102" s="78"/>
    </row>
    <row r="103" spans="1:8" hidden="1" x14ac:dyDescent="0.2">
      <c r="A103" s="37"/>
      <c r="B103" s="38"/>
      <c r="C103" s="39"/>
      <c r="D103" s="40"/>
      <c r="E103" s="40"/>
      <c r="F103" s="40"/>
      <c r="G103" s="40"/>
      <c r="H103" s="78"/>
    </row>
    <row r="104" spans="1:8" hidden="1" x14ac:dyDescent="0.2">
      <c r="A104" s="41" t="s">
        <v>28</v>
      </c>
      <c r="B104" s="42"/>
      <c r="C104" s="43"/>
      <c r="D104" s="44">
        <f>+D102+D72+D35</f>
        <v>10591750</v>
      </c>
      <c r="E104" s="44">
        <f>+E102+E72+E35</f>
        <v>10591750</v>
      </c>
      <c r="F104" s="44">
        <f>+F102+F72+F35</f>
        <v>10832750</v>
      </c>
      <c r="G104" s="44">
        <f>+G102+G72+G35</f>
        <v>10832750</v>
      </c>
      <c r="H104" s="78"/>
    </row>
    <row r="105" spans="1:8" hidden="1" x14ac:dyDescent="0.2">
      <c r="A105" s="11"/>
      <c r="B105" s="12"/>
      <c r="C105" s="13"/>
      <c r="D105" s="13"/>
      <c r="E105" s="12"/>
      <c r="F105" s="12"/>
      <c r="G105" s="12"/>
      <c r="H105" s="78"/>
    </row>
    <row r="106" spans="1:8" s="87" customFormat="1" ht="15.75" x14ac:dyDescent="0.25">
      <c r="A106" s="139" t="s">
        <v>57</v>
      </c>
      <c r="B106" s="140"/>
      <c r="C106" s="140"/>
      <c r="D106" s="141">
        <f>+D35-D40</f>
        <v>1954500</v>
      </c>
      <c r="E106" s="141">
        <f>+E35-E40</f>
        <v>1954500</v>
      </c>
      <c r="F106" s="141">
        <f>+F35-F40</f>
        <v>2195500</v>
      </c>
      <c r="G106" s="141">
        <f>+G35-G40</f>
        <v>2195500</v>
      </c>
      <c r="H106" s="34"/>
    </row>
    <row r="107" spans="1:8" ht="15.75" x14ac:dyDescent="0.25">
      <c r="B107" s="185"/>
      <c r="C107" s="185"/>
      <c r="D107" s="185"/>
      <c r="H107" s="87"/>
    </row>
    <row r="108" spans="1:8" x14ac:dyDescent="0.2">
      <c r="A108" s="4"/>
    </row>
    <row r="109" spans="1:8" x14ac:dyDescent="0.2">
      <c r="E109" s="3"/>
      <c r="F109" s="3"/>
    </row>
    <row r="110" spans="1:8" x14ac:dyDescent="0.2">
      <c r="E110" s="3"/>
      <c r="F110" s="3"/>
    </row>
    <row r="111" spans="1:8" x14ac:dyDescent="0.2">
      <c r="E111" s="3"/>
      <c r="F111" s="3"/>
    </row>
    <row r="112" spans="1:8" x14ac:dyDescent="0.2">
      <c r="E112" s="3"/>
      <c r="F112" s="3"/>
    </row>
    <row r="113" spans="5:6" x14ac:dyDescent="0.2">
      <c r="E113" s="3"/>
      <c r="F113" s="3"/>
    </row>
    <row r="114" spans="5:6" x14ac:dyDescent="0.2">
      <c r="E114" s="3"/>
      <c r="F114" s="3"/>
    </row>
  </sheetData>
  <mergeCells count="1">
    <mergeCell ref="B107:D107"/>
  </mergeCells>
  <pageMargins left="0.74803149606299213" right="0.74803149606299213" top="0.98425196850393704" bottom="0.98425196850393704" header="0.51181102362204722" footer="0.51181102362204722"/>
  <pageSetup paperSize="9" scale="67" orientation="portrait" r:id="rId1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4"/>
  <sheetViews>
    <sheetView topLeftCell="A4" zoomScaleNormal="100" workbookViewId="0">
      <selection activeCell="B7" sqref="B7"/>
    </sheetView>
  </sheetViews>
  <sheetFormatPr defaultRowHeight="12.75" x14ac:dyDescent="0.2"/>
  <cols>
    <col min="1" max="1" width="5.140625" customWidth="1"/>
    <col min="2" max="2" width="46.85546875" customWidth="1"/>
    <col min="3" max="3" width="13.42578125" style="3" customWidth="1"/>
    <col min="4" max="4" width="13.28515625" style="3" customWidth="1"/>
    <col min="5" max="5" width="13.5703125" customWidth="1"/>
    <col min="6" max="6" width="13.28515625" customWidth="1"/>
    <col min="7" max="7" width="14.140625" customWidth="1"/>
    <col min="8" max="8" width="13.140625" customWidth="1"/>
  </cols>
  <sheetData>
    <row r="1" spans="1:8" s="50" customFormat="1" ht="20.25" x14ac:dyDescent="0.3">
      <c r="A1" s="128" t="s">
        <v>101</v>
      </c>
      <c r="B1" s="127"/>
      <c r="C1" s="129"/>
      <c r="D1" s="129"/>
      <c r="E1" s="127"/>
    </row>
    <row r="2" spans="1:8" ht="14.25" customHeight="1" x14ac:dyDescent="0.25">
      <c r="A2" s="2"/>
      <c r="B2" s="1"/>
    </row>
    <row r="3" spans="1:8" x14ac:dyDescent="0.2">
      <c r="A3" s="5"/>
      <c r="B3" s="6"/>
      <c r="C3" s="8"/>
      <c r="D3" s="32" t="s">
        <v>19</v>
      </c>
      <c r="E3" s="32" t="s">
        <v>20</v>
      </c>
      <c r="F3" s="32" t="s">
        <v>20</v>
      </c>
      <c r="G3" s="32" t="s">
        <v>20</v>
      </c>
      <c r="H3" s="32" t="s">
        <v>69</v>
      </c>
    </row>
    <row r="4" spans="1:8" ht="15" x14ac:dyDescent="0.25">
      <c r="A4" s="30" t="s">
        <v>46</v>
      </c>
      <c r="B4" s="7"/>
      <c r="C4" s="10"/>
      <c r="D4" s="33" t="s">
        <v>16</v>
      </c>
      <c r="E4" s="33" t="s">
        <v>17</v>
      </c>
      <c r="F4" s="33" t="s">
        <v>18</v>
      </c>
      <c r="G4" s="33" t="s">
        <v>40</v>
      </c>
      <c r="H4" s="100"/>
    </row>
    <row r="5" spans="1:8" ht="15" x14ac:dyDescent="0.25">
      <c r="A5" s="31"/>
      <c r="B5" s="12"/>
      <c r="C5" s="13"/>
      <c r="D5" s="76"/>
      <c r="E5" s="76"/>
      <c r="F5" s="76"/>
      <c r="G5" s="76"/>
      <c r="H5" s="76"/>
    </row>
    <row r="6" spans="1:8" x14ac:dyDescent="0.2">
      <c r="A6" s="79" t="s">
        <v>136</v>
      </c>
      <c r="B6" s="12"/>
      <c r="C6" s="12"/>
      <c r="D6" s="71"/>
      <c r="E6" s="71"/>
      <c r="F6" s="71"/>
      <c r="G6" s="71"/>
      <c r="H6" s="76"/>
    </row>
    <row r="7" spans="1:8" ht="38.25" x14ac:dyDescent="0.2">
      <c r="A7" s="21"/>
      <c r="B7" s="168" t="s">
        <v>142</v>
      </c>
      <c r="C7" s="13"/>
      <c r="D7" s="71"/>
      <c r="E7" s="71"/>
      <c r="F7" s="71"/>
      <c r="G7" s="71"/>
      <c r="H7" s="76"/>
    </row>
    <row r="8" spans="1:8" x14ac:dyDescent="0.2">
      <c r="A8" s="9"/>
      <c r="B8" s="7" t="s">
        <v>53</v>
      </c>
      <c r="C8" s="10"/>
      <c r="D8" s="16">
        <v>1664000</v>
      </c>
      <c r="E8" s="16">
        <v>1664000</v>
      </c>
      <c r="F8" s="16">
        <v>1664000</v>
      </c>
      <c r="G8" s="16">
        <v>1664000</v>
      </c>
      <c r="H8" s="33" t="s">
        <v>90</v>
      </c>
    </row>
    <row r="9" spans="1:8" x14ac:dyDescent="0.2">
      <c r="A9" s="11"/>
      <c r="B9" s="12"/>
      <c r="C9" s="13"/>
      <c r="D9" s="17"/>
      <c r="E9" s="17"/>
      <c r="F9" s="17"/>
      <c r="G9" s="17"/>
      <c r="H9" s="93"/>
    </row>
    <row r="10" spans="1:8" ht="15.75" customHeight="1" x14ac:dyDescent="0.25">
      <c r="A10" s="123" t="s">
        <v>96</v>
      </c>
      <c r="B10" s="167"/>
      <c r="C10" s="12"/>
      <c r="D10" s="17"/>
      <c r="E10" s="17"/>
      <c r="F10" s="17"/>
      <c r="G10" s="17"/>
      <c r="H10" s="93"/>
    </row>
    <row r="11" spans="1:8" ht="15.75" customHeight="1" x14ac:dyDescent="0.2">
      <c r="A11" s="79" t="s">
        <v>138</v>
      </c>
      <c r="B11" s="12"/>
      <c r="C11" s="13"/>
      <c r="D11" s="48">
        <v>45000</v>
      </c>
      <c r="E11" s="48">
        <v>45000</v>
      </c>
      <c r="F11" s="48">
        <v>0</v>
      </c>
      <c r="G11" s="48">
        <v>0</v>
      </c>
      <c r="H11" s="93"/>
    </row>
    <row r="12" spans="1:8" x14ac:dyDescent="0.2">
      <c r="A12" s="21"/>
      <c r="B12" s="12"/>
      <c r="C12" s="13"/>
      <c r="D12" s="17"/>
      <c r="E12" s="17"/>
      <c r="F12" s="17"/>
      <c r="G12" s="17"/>
      <c r="H12" s="93"/>
    </row>
    <row r="13" spans="1:8" s="12" customFormat="1" ht="9.75" customHeight="1" x14ac:dyDescent="0.2">
      <c r="A13" s="5"/>
      <c r="B13" s="6"/>
      <c r="C13" s="8"/>
      <c r="D13" s="24"/>
      <c r="E13" s="57"/>
      <c r="F13" s="24"/>
      <c r="G13" s="58"/>
      <c r="H13" s="93"/>
    </row>
    <row r="14" spans="1:8" s="4" customFormat="1" x14ac:dyDescent="0.2">
      <c r="A14" s="26" t="s">
        <v>47</v>
      </c>
      <c r="B14" s="27"/>
      <c r="C14" s="28"/>
      <c r="D14" s="29">
        <f>D8-D11</f>
        <v>1619000</v>
      </c>
      <c r="E14" s="29">
        <f t="shared" ref="E14:G14" si="0">E8-E11</f>
        <v>1619000</v>
      </c>
      <c r="F14" s="29">
        <f t="shared" si="0"/>
        <v>1664000</v>
      </c>
      <c r="G14" s="29">
        <f t="shared" si="0"/>
        <v>1664000</v>
      </c>
      <c r="H14" s="95"/>
    </row>
    <row r="15" spans="1:8" s="4" customFormat="1" x14ac:dyDescent="0.2">
      <c r="A15" s="35"/>
      <c r="B15" s="35"/>
      <c r="C15" s="36"/>
      <c r="D15" s="36"/>
      <c r="E15" s="36"/>
      <c r="F15" s="36"/>
      <c r="G15" s="36"/>
    </row>
    <row r="16" spans="1:8" s="4" customFormat="1" x14ac:dyDescent="0.2">
      <c r="A16" s="35"/>
      <c r="B16" s="35"/>
      <c r="C16" s="36"/>
      <c r="D16" s="36"/>
      <c r="E16" s="36"/>
      <c r="F16" s="36"/>
      <c r="G16" s="36"/>
    </row>
    <row r="17" spans="1:13" s="4" customFormat="1" x14ac:dyDescent="0.2">
      <c r="A17" s="35"/>
      <c r="B17" s="35"/>
      <c r="C17" s="36"/>
      <c r="D17" s="36"/>
      <c r="E17" s="36"/>
      <c r="F17" s="36"/>
      <c r="G17" s="36"/>
    </row>
    <row r="18" spans="1:13" s="50" customFormat="1" ht="20.25" x14ac:dyDescent="0.3">
      <c r="A18" s="143" t="s">
        <v>102</v>
      </c>
      <c r="B18" s="122"/>
      <c r="C18" s="144"/>
      <c r="D18" s="51"/>
    </row>
    <row r="19" spans="1:13" x14ac:dyDescent="0.2">
      <c r="A19" s="176" t="s">
        <v>108</v>
      </c>
      <c r="B19" s="85"/>
      <c r="C19" s="86"/>
      <c r="D19" s="84"/>
      <c r="E19" s="84"/>
      <c r="F19" s="84"/>
      <c r="G19" s="84"/>
      <c r="H19" s="109"/>
      <c r="I19" s="1"/>
      <c r="J19" s="1"/>
      <c r="K19" s="1"/>
      <c r="L19" s="1"/>
      <c r="M19" s="1"/>
    </row>
    <row r="20" spans="1:13" ht="27" customHeight="1" x14ac:dyDescent="0.2">
      <c r="A20" s="12"/>
      <c r="B20" s="187" t="s">
        <v>91</v>
      </c>
      <c r="C20" s="187"/>
      <c r="D20" s="25">
        <v>2500000</v>
      </c>
      <c r="E20" s="25">
        <v>2500000</v>
      </c>
      <c r="F20" s="25">
        <v>2500000</v>
      </c>
      <c r="G20" s="25">
        <v>2500000</v>
      </c>
      <c r="H20" s="188" t="s">
        <v>92</v>
      </c>
    </row>
    <row r="21" spans="1:13" x14ac:dyDescent="0.2">
      <c r="A21" s="21"/>
      <c r="B21" s="19" t="s">
        <v>116</v>
      </c>
      <c r="C21" s="13"/>
      <c r="D21" s="17">
        <v>-1000000</v>
      </c>
      <c r="E21" s="17">
        <v>-1000000</v>
      </c>
      <c r="F21" s="17">
        <v>-1000000</v>
      </c>
      <c r="G21" s="17">
        <v>-1000000</v>
      </c>
      <c r="H21" s="188"/>
    </row>
    <row r="22" spans="1:13" x14ac:dyDescent="0.2">
      <c r="A22" s="21"/>
      <c r="B22" s="12"/>
      <c r="C22" s="13"/>
      <c r="D22" s="17"/>
      <c r="E22" s="13"/>
      <c r="F22" s="17"/>
      <c r="G22" s="75"/>
      <c r="H22" s="93"/>
    </row>
    <row r="23" spans="1:13" s="12" customFormat="1" ht="9.75" customHeight="1" x14ac:dyDescent="0.2">
      <c r="A23" s="5"/>
      <c r="B23" s="6"/>
      <c r="C23" s="8"/>
      <c r="D23" s="24"/>
      <c r="E23" s="57"/>
      <c r="F23" s="24"/>
      <c r="G23" s="58"/>
      <c r="H23" s="93"/>
    </row>
    <row r="24" spans="1:13" s="4" customFormat="1" x14ac:dyDescent="0.2">
      <c r="A24" s="26" t="str">
        <f>A14</f>
        <v>I alt  Børn og Familie</v>
      </c>
      <c r="B24" s="27"/>
      <c r="C24" s="28"/>
      <c r="D24" s="29">
        <f>SUM(D19:D21)</f>
        <v>1500000</v>
      </c>
      <c r="E24" s="29">
        <f>SUM(E19:E21)</f>
        <v>1500000</v>
      </c>
      <c r="F24" s="29">
        <f>SUM(F19:F21)</f>
        <v>1500000</v>
      </c>
      <c r="G24" s="29">
        <f>SUM(G19:G21)</f>
        <v>1500000</v>
      </c>
      <c r="H24" s="95"/>
    </row>
    <row r="26" spans="1:13" hidden="1" x14ac:dyDescent="0.2">
      <c r="B26" s="63" t="s">
        <v>41</v>
      </c>
    </row>
    <row r="27" spans="1:13" hidden="1" x14ac:dyDescent="0.2">
      <c r="A27" s="5"/>
      <c r="B27" s="6"/>
      <c r="C27" s="8"/>
      <c r="D27" s="32" t="s">
        <v>19</v>
      </c>
      <c r="E27" s="32" t="s">
        <v>20</v>
      </c>
      <c r="F27" s="32" t="s">
        <v>20</v>
      </c>
      <c r="G27" s="32" t="s">
        <v>20</v>
      </c>
    </row>
    <row r="28" spans="1:13" ht="24" hidden="1" customHeight="1" x14ac:dyDescent="0.25">
      <c r="A28" s="31" t="s">
        <v>9</v>
      </c>
      <c r="B28" s="12"/>
      <c r="C28" s="13"/>
      <c r="D28" s="33">
        <v>2018</v>
      </c>
      <c r="E28" s="33" t="s">
        <v>16</v>
      </c>
      <c r="F28" s="33" t="s">
        <v>17</v>
      </c>
      <c r="G28" s="33" t="s">
        <v>18</v>
      </c>
    </row>
    <row r="29" spans="1:13" s="63" customFormat="1" hidden="1" x14ac:dyDescent="0.2">
      <c r="A29" s="59"/>
      <c r="B29" s="60"/>
      <c r="C29" s="61"/>
      <c r="D29" s="62"/>
      <c r="E29" s="62"/>
      <c r="F29" s="62"/>
      <c r="G29" s="62"/>
    </row>
    <row r="30" spans="1:13" s="63" customFormat="1" hidden="1" x14ac:dyDescent="0.2">
      <c r="A30" s="64" t="s">
        <v>22</v>
      </c>
      <c r="B30" s="65"/>
      <c r="C30" s="66"/>
      <c r="D30" s="67">
        <v>300000</v>
      </c>
      <c r="E30" s="67">
        <v>300000</v>
      </c>
      <c r="F30" s="67">
        <v>300000</v>
      </c>
      <c r="G30" s="67">
        <v>300000</v>
      </c>
    </row>
    <row r="31" spans="1:13" s="63" customFormat="1" hidden="1" x14ac:dyDescent="0.2">
      <c r="A31" s="68"/>
      <c r="B31" s="46" t="s">
        <v>0</v>
      </c>
      <c r="C31" s="69"/>
      <c r="D31" s="70"/>
      <c r="E31" s="70"/>
      <c r="F31" s="70"/>
      <c r="G31" s="70"/>
    </row>
    <row r="32" spans="1:13" s="63" customFormat="1" hidden="1" x14ac:dyDescent="0.2">
      <c r="A32" s="59"/>
      <c r="B32" s="60"/>
      <c r="C32" s="61"/>
      <c r="D32" s="62"/>
      <c r="E32" s="62"/>
      <c r="F32" s="62"/>
      <c r="G32" s="62"/>
    </row>
    <row r="33" spans="1:7" s="63" customFormat="1" hidden="1" x14ac:dyDescent="0.2">
      <c r="A33" s="68" t="s">
        <v>23</v>
      </c>
      <c r="B33" s="46"/>
      <c r="C33" s="69"/>
      <c r="D33" s="45">
        <v>37500</v>
      </c>
      <c r="E33" s="45">
        <v>37500</v>
      </c>
      <c r="F33" s="45">
        <v>37500</v>
      </c>
      <c r="G33" s="45">
        <v>37500</v>
      </c>
    </row>
    <row r="34" spans="1:7" s="63" customFormat="1" hidden="1" x14ac:dyDescent="0.2">
      <c r="A34" s="59"/>
      <c r="B34" s="60"/>
      <c r="C34" s="61"/>
      <c r="D34" s="62"/>
      <c r="E34" s="62"/>
      <c r="F34" s="62"/>
      <c r="G34" s="62"/>
    </row>
    <row r="35" spans="1:7" s="63" customFormat="1" hidden="1" x14ac:dyDescent="0.2">
      <c r="A35" s="64" t="s">
        <v>1</v>
      </c>
      <c r="B35" s="65"/>
      <c r="C35" s="66"/>
      <c r="D35" s="71"/>
      <c r="E35" s="71"/>
      <c r="F35" s="71"/>
      <c r="G35" s="71"/>
    </row>
    <row r="36" spans="1:7" s="63" customFormat="1" hidden="1" x14ac:dyDescent="0.2">
      <c r="A36" s="64"/>
      <c r="B36" s="65" t="s">
        <v>2</v>
      </c>
      <c r="C36" s="66"/>
      <c r="D36" s="71"/>
      <c r="E36" s="71"/>
      <c r="F36" s="71"/>
      <c r="G36" s="71"/>
    </row>
    <row r="37" spans="1:7" s="63" customFormat="1" hidden="1" x14ac:dyDescent="0.2">
      <c r="A37" s="68"/>
      <c r="B37" s="46" t="s">
        <v>3</v>
      </c>
      <c r="C37" s="69"/>
      <c r="D37" s="45">
        <v>1400000</v>
      </c>
      <c r="E37" s="45">
        <v>1400000</v>
      </c>
      <c r="F37" s="45">
        <v>1400000</v>
      </c>
      <c r="G37" s="45">
        <v>1400000</v>
      </c>
    </row>
    <row r="38" spans="1:7" s="63" customFormat="1" hidden="1" x14ac:dyDescent="0.2">
      <c r="A38" s="59"/>
      <c r="B38" s="60"/>
      <c r="C38" s="61"/>
      <c r="D38" s="62"/>
      <c r="E38" s="62"/>
      <c r="F38" s="62"/>
      <c r="G38" s="62"/>
    </row>
    <row r="39" spans="1:7" s="63" customFormat="1" hidden="1" x14ac:dyDescent="0.2">
      <c r="A39" s="64" t="s">
        <v>4</v>
      </c>
      <c r="B39" s="65"/>
      <c r="C39" s="66"/>
      <c r="D39" s="71"/>
      <c r="E39" s="71"/>
      <c r="F39" s="71"/>
      <c r="G39" s="71"/>
    </row>
    <row r="40" spans="1:7" s="63" customFormat="1" hidden="1" x14ac:dyDescent="0.2">
      <c r="A40" s="68"/>
      <c r="B40" s="46" t="s">
        <v>5</v>
      </c>
      <c r="C40" s="69"/>
      <c r="D40" s="45">
        <v>256000</v>
      </c>
      <c r="E40" s="45">
        <v>256000</v>
      </c>
      <c r="F40" s="45">
        <v>256000</v>
      </c>
      <c r="G40" s="45">
        <v>256000</v>
      </c>
    </row>
    <row r="41" spans="1:7" s="63" customFormat="1" hidden="1" x14ac:dyDescent="0.2">
      <c r="A41" s="59"/>
      <c r="B41" s="60"/>
      <c r="C41" s="61"/>
      <c r="D41" s="62"/>
      <c r="E41" s="62"/>
      <c r="F41" s="62"/>
      <c r="G41" s="62"/>
    </row>
    <row r="42" spans="1:7" s="63" customFormat="1" hidden="1" x14ac:dyDescent="0.2">
      <c r="A42" s="64" t="s">
        <v>6</v>
      </c>
      <c r="B42" s="65"/>
      <c r="C42" s="66"/>
      <c r="D42" s="71"/>
      <c r="E42" s="71"/>
      <c r="F42" s="71"/>
      <c r="G42" s="71"/>
    </row>
    <row r="43" spans="1:7" s="63" customFormat="1" hidden="1" x14ac:dyDescent="0.2">
      <c r="A43" s="64"/>
      <c r="B43" s="65" t="s">
        <v>7</v>
      </c>
      <c r="C43" s="66"/>
      <c r="D43" s="71">
        <v>213000</v>
      </c>
      <c r="E43" s="71">
        <v>213000</v>
      </c>
      <c r="F43" s="71">
        <v>213000</v>
      </c>
      <c r="G43" s="71">
        <v>213000</v>
      </c>
    </row>
    <row r="44" spans="1:7" s="63" customFormat="1" hidden="1" x14ac:dyDescent="0.2">
      <c r="A44" s="59"/>
      <c r="B44" s="60"/>
      <c r="C44" s="61"/>
      <c r="D44" s="72"/>
      <c r="E44" s="72"/>
      <c r="F44" s="72"/>
      <c r="G44" s="72"/>
    </row>
    <row r="45" spans="1:7" s="63" customFormat="1" hidden="1" x14ac:dyDescent="0.2">
      <c r="A45" s="68" t="s">
        <v>24</v>
      </c>
      <c r="B45" s="46"/>
      <c r="C45" s="69"/>
      <c r="D45" s="70">
        <v>66750</v>
      </c>
      <c r="E45" s="70">
        <v>66750</v>
      </c>
      <c r="F45" s="70">
        <v>66750</v>
      </c>
      <c r="G45" s="70">
        <v>66750</v>
      </c>
    </row>
    <row r="46" spans="1:7" s="63" customFormat="1" hidden="1" x14ac:dyDescent="0.2">
      <c r="A46" s="64"/>
      <c r="B46" s="65"/>
      <c r="C46" s="66"/>
      <c r="D46" s="67"/>
      <c r="E46" s="67"/>
      <c r="F46" s="67"/>
      <c r="G46" s="67"/>
    </row>
    <row r="47" spans="1:7" s="63" customFormat="1" hidden="1" x14ac:dyDescent="0.2">
      <c r="A47" s="64" t="s">
        <v>10</v>
      </c>
      <c r="B47" s="65"/>
      <c r="C47" s="66"/>
      <c r="D47" s="67"/>
      <c r="E47" s="67"/>
      <c r="F47" s="67"/>
      <c r="G47" s="67"/>
    </row>
    <row r="48" spans="1:7" s="63" customFormat="1" hidden="1" x14ac:dyDescent="0.2">
      <c r="A48" s="68"/>
      <c r="B48" s="46" t="s">
        <v>11</v>
      </c>
      <c r="C48" s="69"/>
      <c r="D48" s="70">
        <v>100000</v>
      </c>
      <c r="E48" s="70">
        <v>100000</v>
      </c>
      <c r="F48" s="70">
        <v>100000</v>
      </c>
      <c r="G48" s="70">
        <v>100000</v>
      </c>
    </row>
    <row r="49" spans="1:8" s="63" customFormat="1" hidden="1" x14ac:dyDescent="0.2">
      <c r="A49" s="64"/>
      <c r="B49" s="65"/>
      <c r="C49" s="66"/>
      <c r="D49" s="67"/>
      <c r="E49" s="67"/>
      <c r="F49" s="67"/>
      <c r="G49" s="67"/>
    </row>
    <row r="50" spans="1:8" s="63" customFormat="1" hidden="1" x14ac:dyDescent="0.2">
      <c r="A50" s="64" t="s">
        <v>12</v>
      </c>
      <c r="B50" s="65"/>
      <c r="C50" s="66"/>
      <c r="D50" s="67"/>
      <c r="E50" s="67"/>
      <c r="F50" s="67"/>
      <c r="G50" s="67"/>
    </row>
    <row r="51" spans="1:8" s="63" customFormat="1" hidden="1" x14ac:dyDescent="0.2">
      <c r="A51" s="68"/>
      <c r="B51" s="46" t="s">
        <v>25</v>
      </c>
      <c r="C51" s="69"/>
      <c r="D51" s="70">
        <v>225000</v>
      </c>
      <c r="E51" s="70">
        <v>225000</v>
      </c>
      <c r="F51" s="70">
        <v>225000</v>
      </c>
      <c r="G51" s="70">
        <v>225000</v>
      </c>
    </row>
    <row r="52" spans="1:8" s="63" customFormat="1" hidden="1" x14ac:dyDescent="0.2">
      <c r="A52" s="64"/>
      <c r="B52" s="65"/>
      <c r="C52" s="66"/>
      <c r="D52" s="67"/>
      <c r="E52" s="67"/>
      <c r="F52" s="67"/>
      <c r="G52" s="67"/>
    </row>
    <row r="53" spans="1:8" s="63" customFormat="1" hidden="1" x14ac:dyDescent="0.2">
      <c r="A53" s="64" t="s">
        <v>13</v>
      </c>
      <c r="B53" s="65"/>
      <c r="C53" s="66"/>
      <c r="D53" s="67">
        <v>2377000</v>
      </c>
      <c r="E53" s="67">
        <v>2377000</v>
      </c>
      <c r="F53" s="67">
        <v>2377000</v>
      </c>
      <c r="G53" s="67">
        <v>2377000</v>
      </c>
    </row>
    <row r="54" spans="1:8" s="63" customFormat="1" hidden="1" x14ac:dyDescent="0.2">
      <c r="A54" s="68"/>
      <c r="B54" s="46" t="s">
        <v>15</v>
      </c>
      <c r="C54" s="73"/>
      <c r="D54" s="70"/>
      <c r="E54" s="70"/>
      <c r="F54" s="70"/>
      <c r="G54" s="70"/>
    </row>
    <row r="55" spans="1:8" hidden="1" x14ac:dyDescent="0.2">
      <c r="A55" s="21"/>
      <c r="B55" s="12"/>
      <c r="C55" s="13"/>
      <c r="D55" s="17"/>
      <c r="E55" s="17"/>
      <c r="F55" s="17"/>
    </row>
    <row r="56" spans="1:8" s="4" customFormat="1" hidden="1" x14ac:dyDescent="0.2">
      <c r="A56" s="26" t="s">
        <v>27</v>
      </c>
      <c r="B56" s="27"/>
      <c r="C56" s="28"/>
      <c r="D56" s="29">
        <f>SUM(D29:D54)</f>
        <v>4975250</v>
      </c>
      <c r="E56" s="29">
        <f>SUM(E29:E54)</f>
        <v>4975250</v>
      </c>
      <c r="F56" s="29">
        <f>SUM(F29:F54)</f>
        <v>4975250</v>
      </c>
      <c r="G56" s="29">
        <f>SUM(G29:G54)</f>
        <v>4975250</v>
      </c>
    </row>
    <row r="57" spans="1:8" s="4" customFormat="1" hidden="1" x14ac:dyDescent="0.2">
      <c r="A57" s="35"/>
      <c r="B57" s="35"/>
      <c r="C57" s="36"/>
      <c r="D57" s="36"/>
      <c r="E57" s="36"/>
      <c r="F57" s="36"/>
      <c r="G57" s="36"/>
    </row>
    <row r="58" spans="1:8" hidden="1" x14ac:dyDescent="0.2"/>
    <row r="59" spans="1:8" hidden="1" x14ac:dyDescent="0.2">
      <c r="A59" s="5"/>
      <c r="B59" s="6"/>
      <c r="C59" s="8"/>
      <c r="D59" s="32" t="s">
        <v>19</v>
      </c>
      <c r="E59" s="32" t="s">
        <v>20</v>
      </c>
      <c r="F59" s="32" t="s">
        <v>20</v>
      </c>
      <c r="G59" s="32" t="s">
        <v>20</v>
      </c>
    </row>
    <row r="60" spans="1:8" ht="15" hidden="1" x14ac:dyDescent="0.25">
      <c r="A60" s="31" t="s">
        <v>14</v>
      </c>
      <c r="B60" s="12"/>
      <c r="C60" s="13"/>
      <c r="D60" s="33">
        <v>2018</v>
      </c>
      <c r="E60" s="33" t="s">
        <v>16</v>
      </c>
      <c r="F60" s="33" t="s">
        <v>17</v>
      </c>
      <c r="G60" s="33" t="s">
        <v>18</v>
      </c>
    </row>
    <row r="61" spans="1:8" hidden="1" x14ac:dyDescent="0.2">
      <c r="A61" s="5"/>
      <c r="B61" s="6"/>
      <c r="C61" s="8"/>
      <c r="D61" s="14"/>
      <c r="E61" s="14"/>
      <c r="F61" s="14"/>
      <c r="G61" s="14"/>
    </row>
    <row r="62" spans="1:8" hidden="1" x14ac:dyDescent="0.2">
      <c r="A62" s="11" t="s">
        <v>31</v>
      </c>
      <c r="B62" s="12"/>
      <c r="C62" s="13"/>
      <c r="D62" s="17">
        <v>300000</v>
      </c>
      <c r="E62" s="17">
        <v>300000</v>
      </c>
      <c r="F62" s="17">
        <v>300000</v>
      </c>
      <c r="G62" s="17">
        <v>300000</v>
      </c>
      <c r="H62" t="s">
        <v>39</v>
      </c>
    </row>
    <row r="63" spans="1:8" hidden="1" x14ac:dyDescent="0.2">
      <c r="A63" s="20"/>
      <c r="B63" s="22"/>
      <c r="C63" s="10"/>
      <c r="D63" s="15"/>
      <c r="E63" s="15"/>
      <c r="F63" s="15"/>
      <c r="G63" s="15"/>
    </row>
    <row r="64" spans="1:8" hidden="1" x14ac:dyDescent="0.2">
      <c r="A64" s="5"/>
      <c r="B64" s="6"/>
      <c r="C64" s="8"/>
      <c r="D64" s="14"/>
      <c r="E64" s="14"/>
      <c r="F64" s="14"/>
      <c r="G64" s="14"/>
    </row>
    <row r="65" spans="1:9" hidden="1" x14ac:dyDescent="0.2">
      <c r="A65" s="11" t="s">
        <v>32</v>
      </c>
      <c r="B65" s="12"/>
      <c r="C65" s="13"/>
      <c r="D65" s="18">
        <v>525000</v>
      </c>
      <c r="E65" s="18">
        <v>525000</v>
      </c>
      <c r="F65" s="18">
        <v>525000</v>
      </c>
      <c r="G65" s="18">
        <v>525000</v>
      </c>
      <c r="H65" t="s">
        <v>39</v>
      </c>
    </row>
    <row r="66" spans="1:9" hidden="1" x14ac:dyDescent="0.2">
      <c r="A66" s="20"/>
      <c r="B66" s="22"/>
      <c r="C66" s="10"/>
      <c r="D66" s="15"/>
      <c r="E66" s="15"/>
      <c r="F66" s="15"/>
      <c r="G66" s="15"/>
    </row>
    <row r="67" spans="1:9" hidden="1" x14ac:dyDescent="0.2">
      <c r="A67" s="5"/>
      <c r="B67" s="6"/>
      <c r="C67" s="8"/>
      <c r="D67" s="14"/>
      <c r="E67" s="14"/>
      <c r="F67" s="14"/>
      <c r="G67" s="14"/>
    </row>
    <row r="68" spans="1:9" hidden="1" x14ac:dyDescent="0.2">
      <c r="A68" s="11" t="s">
        <v>33</v>
      </c>
      <c r="B68" s="12"/>
      <c r="C68" s="13"/>
      <c r="D68" s="18">
        <v>300000</v>
      </c>
      <c r="E68" s="18">
        <v>300000</v>
      </c>
      <c r="F68" s="18">
        <v>300000</v>
      </c>
      <c r="G68" s="18">
        <v>300000</v>
      </c>
      <c r="H68" t="s">
        <v>39</v>
      </c>
    </row>
    <row r="69" spans="1:9" hidden="1" x14ac:dyDescent="0.2">
      <c r="A69" s="20"/>
      <c r="B69" s="22"/>
      <c r="C69" s="10"/>
      <c r="D69" s="15"/>
      <c r="E69" s="15"/>
      <c r="F69" s="15"/>
      <c r="G69" s="15"/>
    </row>
    <row r="70" spans="1:9" hidden="1" x14ac:dyDescent="0.2">
      <c r="A70" s="5"/>
      <c r="B70" s="6"/>
      <c r="C70" s="8"/>
      <c r="D70" s="14"/>
      <c r="E70" s="14"/>
      <c r="F70" s="14"/>
      <c r="G70" s="14"/>
    </row>
    <row r="71" spans="1:9" hidden="1" x14ac:dyDescent="0.2">
      <c r="A71" s="11" t="s">
        <v>34</v>
      </c>
      <c r="B71" s="12"/>
      <c r="C71" s="13"/>
      <c r="D71" s="17">
        <v>425000</v>
      </c>
      <c r="E71" s="17">
        <v>425000</v>
      </c>
      <c r="F71" s="17">
        <v>425000</v>
      </c>
      <c r="G71" s="17">
        <v>425000</v>
      </c>
    </row>
    <row r="72" spans="1:9" hidden="1" x14ac:dyDescent="0.2">
      <c r="A72" s="20"/>
      <c r="B72" s="22"/>
      <c r="C72" s="10"/>
      <c r="D72" s="16"/>
      <c r="E72" s="16"/>
      <c r="F72" s="16"/>
      <c r="G72" s="16"/>
    </row>
    <row r="73" spans="1:9" hidden="1" x14ac:dyDescent="0.2">
      <c r="A73" s="5"/>
      <c r="B73" s="6"/>
      <c r="C73" s="8"/>
      <c r="D73" s="14"/>
      <c r="E73" s="14"/>
      <c r="F73" s="14"/>
      <c r="G73" s="14"/>
    </row>
    <row r="74" spans="1:9" hidden="1" x14ac:dyDescent="0.2">
      <c r="A74" s="11" t="s">
        <v>29</v>
      </c>
      <c r="B74" s="12"/>
      <c r="C74" s="13"/>
      <c r="D74" s="17">
        <v>170000</v>
      </c>
      <c r="E74" s="17">
        <v>170000</v>
      </c>
      <c r="F74" s="17">
        <v>170000</v>
      </c>
      <c r="G74" s="17">
        <v>170000</v>
      </c>
    </row>
    <row r="75" spans="1:9" hidden="1" x14ac:dyDescent="0.2">
      <c r="A75" s="20"/>
      <c r="B75" s="22"/>
      <c r="C75" s="10"/>
      <c r="D75" s="16"/>
      <c r="E75" s="16"/>
      <c r="F75" s="16"/>
      <c r="G75" s="16"/>
    </row>
    <row r="76" spans="1:9" hidden="1" x14ac:dyDescent="0.2">
      <c r="A76" s="5"/>
      <c r="B76" s="6"/>
      <c r="C76" s="8"/>
      <c r="D76" s="14"/>
      <c r="E76" s="14"/>
      <c r="F76" s="14"/>
      <c r="G76" s="14"/>
    </row>
    <row r="77" spans="1:9" hidden="1" x14ac:dyDescent="0.2">
      <c r="A77" s="11" t="s">
        <v>35</v>
      </c>
      <c r="B77" s="12"/>
      <c r="C77" s="13"/>
      <c r="D77" s="17">
        <v>350000</v>
      </c>
      <c r="E77" s="17">
        <v>350000</v>
      </c>
      <c r="F77" s="17">
        <v>350000</v>
      </c>
      <c r="G77" s="17">
        <v>350000</v>
      </c>
    </row>
    <row r="78" spans="1:9" hidden="1" x14ac:dyDescent="0.2">
      <c r="A78" s="20"/>
      <c r="B78" s="22"/>
      <c r="C78" s="10"/>
      <c r="D78" s="16"/>
      <c r="E78" s="16"/>
      <c r="F78" s="16"/>
      <c r="G78" s="16"/>
    </row>
    <row r="79" spans="1:9" hidden="1" x14ac:dyDescent="0.2">
      <c r="A79" s="5"/>
      <c r="B79" s="6"/>
      <c r="C79" s="8"/>
      <c r="D79" s="14"/>
      <c r="E79" s="14"/>
      <c r="F79" s="14"/>
      <c r="G79" s="14"/>
    </row>
    <row r="80" spans="1:9" hidden="1" x14ac:dyDescent="0.2">
      <c r="A80" s="11" t="s">
        <v>36</v>
      </c>
      <c r="B80" s="12"/>
      <c r="C80" s="13"/>
      <c r="D80" s="48">
        <v>600000</v>
      </c>
      <c r="E80" s="48">
        <v>600000</v>
      </c>
      <c r="F80" s="48">
        <v>600000</v>
      </c>
      <c r="G80" s="48">
        <v>600000</v>
      </c>
      <c r="H80" s="47"/>
      <c r="I80" s="12"/>
    </row>
    <row r="81" spans="1:7" hidden="1" x14ac:dyDescent="0.2">
      <c r="A81" s="20"/>
      <c r="B81" s="46"/>
      <c r="C81" s="10"/>
      <c r="D81" s="45"/>
      <c r="E81" s="45"/>
      <c r="F81" s="45"/>
      <c r="G81" s="45"/>
    </row>
    <row r="82" spans="1:7" hidden="1" x14ac:dyDescent="0.2">
      <c r="A82" s="5"/>
      <c r="B82" s="6"/>
      <c r="C82" s="8"/>
      <c r="D82" s="14"/>
      <c r="E82" s="14"/>
      <c r="F82" s="14"/>
      <c r="G82" s="14"/>
    </row>
    <row r="83" spans="1:7" hidden="1" x14ac:dyDescent="0.2">
      <c r="A83" s="11" t="s">
        <v>37</v>
      </c>
      <c r="B83" s="12"/>
      <c r="C83" s="13"/>
      <c r="D83" s="17">
        <v>750000</v>
      </c>
      <c r="E83" s="17">
        <v>750000</v>
      </c>
      <c r="F83" s="17">
        <v>750000</v>
      </c>
      <c r="G83" s="17">
        <v>750000</v>
      </c>
    </row>
    <row r="84" spans="1:7" hidden="1" x14ac:dyDescent="0.2">
      <c r="A84" s="20"/>
      <c r="B84" s="22"/>
      <c r="C84" s="10"/>
      <c r="D84" s="16"/>
      <c r="E84" s="16"/>
      <c r="F84" s="16"/>
      <c r="G84" s="16"/>
    </row>
    <row r="85" spans="1:7" hidden="1" x14ac:dyDescent="0.2">
      <c r="A85" s="21"/>
      <c r="B85" s="12"/>
      <c r="C85" s="13"/>
      <c r="D85" s="17"/>
      <c r="E85" s="17"/>
      <c r="F85" s="17"/>
      <c r="G85" s="17"/>
    </row>
    <row r="86" spans="1:7" hidden="1" x14ac:dyDescent="0.2">
      <c r="A86" s="26" t="s">
        <v>38</v>
      </c>
      <c r="B86" s="27"/>
      <c r="C86" s="28"/>
      <c r="D86" s="29">
        <f>SUM(D61:D84)</f>
        <v>3420000</v>
      </c>
      <c r="E86" s="29">
        <f>SUM(E61:E84)</f>
        <v>3420000</v>
      </c>
      <c r="F86" s="29">
        <f>SUM(F61:F84)</f>
        <v>3420000</v>
      </c>
      <c r="G86" s="29">
        <f>SUM(G61:G84)</f>
        <v>3420000</v>
      </c>
    </row>
    <row r="87" spans="1:7" hidden="1" x14ac:dyDescent="0.2">
      <c r="A87" s="37"/>
      <c r="B87" s="38"/>
      <c r="C87" s="39"/>
      <c r="D87" s="40"/>
      <c r="E87" s="40"/>
      <c r="F87" s="40"/>
      <c r="G87" s="40"/>
    </row>
    <row r="88" spans="1:7" hidden="1" x14ac:dyDescent="0.2">
      <c r="A88" s="41" t="s">
        <v>28</v>
      </c>
      <c r="B88" s="42"/>
      <c r="C88" s="43"/>
      <c r="D88" s="44">
        <f>+D86+D56+D14</f>
        <v>10014250</v>
      </c>
      <c r="E88" s="44">
        <f>+E86+E56+E14</f>
        <v>10014250</v>
      </c>
      <c r="F88" s="44">
        <f>+F86+F56+F14</f>
        <v>10059250</v>
      </c>
      <c r="G88" s="44">
        <f>+G86+G56+G14</f>
        <v>10059250</v>
      </c>
    </row>
    <row r="89" spans="1:7" hidden="1" x14ac:dyDescent="0.2">
      <c r="A89" s="1"/>
    </row>
    <row r="90" spans="1:7" ht="15" x14ac:dyDescent="0.2">
      <c r="B90" s="186"/>
      <c r="C90" s="185"/>
      <c r="D90" s="185"/>
    </row>
    <row r="91" spans="1:7" ht="15" x14ac:dyDescent="0.2">
      <c r="B91" s="185"/>
      <c r="C91" s="185"/>
      <c r="D91" s="185"/>
    </row>
    <row r="92" spans="1:7" x14ac:dyDescent="0.2">
      <c r="A92" s="4"/>
      <c r="E92" s="3"/>
      <c r="F92" s="3"/>
      <c r="G92" s="3"/>
    </row>
    <row r="93" spans="1:7" x14ac:dyDescent="0.2">
      <c r="E93" s="3"/>
      <c r="F93" s="3"/>
      <c r="G93" s="3"/>
    </row>
    <row r="94" spans="1:7" x14ac:dyDescent="0.2">
      <c r="E94" s="3"/>
      <c r="F94" s="3"/>
      <c r="G94" s="3"/>
    </row>
  </sheetData>
  <mergeCells count="4">
    <mergeCell ref="B90:D90"/>
    <mergeCell ref="B91:D91"/>
    <mergeCell ref="B20:C20"/>
    <mergeCell ref="H20:H21"/>
  </mergeCells>
  <pageMargins left="0.74803149606299213" right="0.74803149606299213" top="0.98425196850393704" bottom="0.98425196850393704" header="0.51181102362204722" footer="0.51181102362204722"/>
  <pageSetup paperSize="9" scale="66" orientation="portrait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5"/>
  <sheetViews>
    <sheetView workbookViewId="0">
      <selection activeCell="D98" sqref="D98"/>
    </sheetView>
  </sheetViews>
  <sheetFormatPr defaultRowHeight="12.75" x14ac:dyDescent="0.2"/>
  <cols>
    <col min="1" max="1" width="3.140625" customWidth="1"/>
    <col min="2" max="2" width="46.85546875" customWidth="1"/>
    <col min="3" max="3" width="13.42578125" style="3" customWidth="1"/>
    <col min="4" max="4" width="13.28515625" style="3" customWidth="1"/>
    <col min="5" max="5" width="13.5703125" customWidth="1"/>
    <col min="6" max="6" width="13.28515625" customWidth="1"/>
    <col min="7" max="7" width="14.140625" customWidth="1"/>
  </cols>
  <sheetData>
    <row r="1" spans="1:7" s="50" customFormat="1" ht="20.25" x14ac:dyDescent="0.3">
      <c r="A1" s="52" t="s">
        <v>110</v>
      </c>
      <c r="C1" s="51"/>
      <c r="D1" s="51"/>
    </row>
    <row r="2" spans="1:7" ht="14.25" customHeight="1" x14ac:dyDescent="0.25">
      <c r="A2" s="2"/>
    </row>
    <row r="3" spans="1:7" x14ac:dyDescent="0.2">
      <c r="A3" s="5"/>
      <c r="B3" s="6"/>
      <c r="C3" s="8"/>
      <c r="D3" s="32" t="s">
        <v>19</v>
      </c>
      <c r="E3" s="32" t="s">
        <v>20</v>
      </c>
      <c r="F3" s="32" t="s">
        <v>20</v>
      </c>
      <c r="G3" s="32" t="s">
        <v>20</v>
      </c>
    </row>
    <row r="4" spans="1:7" ht="15" x14ac:dyDescent="0.25">
      <c r="A4" s="30"/>
      <c r="B4" s="7"/>
      <c r="C4" s="10"/>
      <c r="D4" s="33" t="s">
        <v>16</v>
      </c>
      <c r="E4" s="33" t="s">
        <v>17</v>
      </c>
      <c r="F4" s="33" t="s">
        <v>18</v>
      </c>
      <c r="G4" s="33" t="s">
        <v>40</v>
      </c>
    </row>
    <row r="5" spans="1:7" x14ac:dyDescent="0.2">
      <c r="A5" s="5"/>
      <c r="B5" s="6"/>
      <c r="C5" s="8"/>
      <c r="D5" s="14"/>
      <c r="E5" s="14"/>
      <c r="F5" s="14"/>
      <c r="G5" s="14"/>
    </row>
    <row r="6" spans="1:7" x14ac:dyDescent="0.2">
      <c r="A6" s="9"/>
      <c r="B6" s="22" t="s">
        <v>112</v>
      </c>
      <c r="C6" s="10"/>
      <c r="D6" s="16">
        <f>dagtilbud!D35</f>
        <v>2196500</v>
      </c>
      <c r="E6" s="16">
        <f>dagtilbud!E35</f>
        <v>2196500</v>
      </c>
      <c r="F6" s="16">
        <f>dagtilbud!F35</f>
        <v>2437500</v>
      </c>
      <c r="G6" s="16">
        <f>dagtilbud!G35</f>
        <v>2437500</v>
      </c>
    </row>
    <row r="7" spans="1:7" ht="9" customHeight="1" x14ac:dyDescent="0.2">
      <c r="A7" s="5"/>
      <c r="B7" s="6"/>
      <c r="C7" s="8"/>
      <c r="D7" s="14"/>
      <c r="E7" s="14"/>
      <c r="F7" s="14"/>
      <c r="G7" s="14"/>
    </row>
    <row r="8" spans="1:7" x14ac:dyDescent="0.2">
      <c r="A8" s="20"/>
      <c r="B8" s="7"/>
      <c r="C8" s="10"/>
      <c r="D8" s="16"/>
      <c r="E8" s="16"/>
      <c r="F8" s="16"/>
      <c r="G8" s="16"/>
    </row>
    <row r="9" spans="1:7" ht="15" x14ac:dyDescent="0.25">
      <c r="A9" s="31"/>
      <c r="B9" s="6"/>
      <c r="C9" s="8"/>
      <c r="D9" s="14"/>
      <c r="E9" s="14"/>
      <c r="F9" s="14"/>
      <c r="G9" s="14"/>
    </row>
    <row r="10" spans="1:7" x14ac:dyDescent="0.2">
      <c r="A10" s="21"/>
      <c r="B10" s="19" t="s">
        <v>113</v>
      </c>
      <c r="C10" s="13"/>
      <c r="D10" s="17">
        <f>skoleområdet!D38</f>
        <v>4996250</v>
      </c>
      <c r="E10" s="17">
        <f>skoleområdet!E38</f>
        <v>6183250</v>
      </c>
      <c r="F10" s="17">
        <f>skoleområdet!F38</f>
        <v>7183250</v>
      </c>
      <c r="G10" s="17">
        <f>skoleområdet!G38</f>
        <v>7183250</v>
      </c>
    </row>
    <row r="11" spans="1:7" x14ac:dyDescent="0.2">
      <c r="A11" s="9"/>
      <c r="B11" s="22"/>
      <c r="C11" s="10"/>
      <c r="D11" s="16"/>
      <c r="E11" s="16"/>
      <c r="F11" s="16"/>
      <c r="G11" s="16"/>
    </row>
    <row r="12" spans="1:7" ht="15" x14ac:dyDescent="0.25">
      <c r="A12" s="31"/>
      <c r="B12" s="12"/>
      <c r="C12" s="13"/>
      <c r="D12" s="17"/>
      <c r="E12" s="17"/>
      <c r="F12" s="17"/>
      <c r="G12" s="17"/>
    </row>
    <row r="13" spans="1:7" ht="15.75" customHeight="1" x14ac:dyDescent="0.2">
      <c r="A13" s="21"/>
      <c r="B13" s="19" t="s">
        <v>114</v>
      </c>
      <c r="C13" s="13"/>
      <c r="D13" s="17">
        <f>'Børn og Familie'!D8</f>
        <v>1664000</v>
      </c>
      <c r="E13" s="17">
        <f>'Børn og Familie'!E8</f>
        <v>1664000</v>
      </c>
      <c r="F13" s="17">
        <f>'Børn og Familie'!F8</f>
        <v>1664000</v>
      </c>
      <c r="G13" s="17">
        <f>'Børn og Familie'!G8</f>
        <v>1664000</v>
      </c>
    </row>
    <row r="14" spans="1:7" x14ac:dyDescent="0.2">
      <c r="A14" s="21"/>
      <c r="B14" s="12"/>
      <c r="C14" s="13"/>
      <c r="D14" s="17"/>
      <c r="E14" s="17"/>
      <c r="F14" s="17"/>
      <c r="G14" s="17"/>
    </row>
    <row r="15" spans="1:7" s="12" customFormat="1" ht="9.75" customHeight="1" x14ac:dyDescent="0.2">
      <c r="A15" s="148"/>
      <c r="B15" s="149"/>
      <c r="C15" s="150"/>
      <c r="D15" s="151"/>
      <c r="E15" s="152"/>
      <c r="F15" s="151"/>
      <c r="G15" s="153"/>
    </row>
    <row r="16" spans="1:7" s="4" customFormat="1" x14ac:dyDescent="0.2">
      <c r="A16" s="154" t="s">
        <v>63</v>
      </c>
      <c r="B16" s="155"/>
      <c r="C16" s="156"/>
      <c r="D16" s="157">
        <f>SUM(D5:D15)</f>
        <v>8856750</v>
      </c>
      <c r="E16" s="156">
        <f>SUM(E5:E15)</f>
        <v>10043750</v>
      </c>
      <c r="F16" s="157">
        <f>SUM(F5:F15)</f>
        <v>11284750</v>
      </c>
      <c r="G16" s="158">
        <f>SUM(G5:G15)</f>
        <v>11284750</v>
      </c>
    </row>
    <row r="17" spans="1:7" s="4" customFormat="1" x14ac:dyDescent="0.2">
      <c r="A17" s="35"/>
      <c r="B17" s="35"/>
      <c r="C17" s="36"/>
      <c r="D17" s="36"/>
      <c r="E17" s="36"/>
      <c r="F17" s="36"/>
      <c r="G17" s="36"/>
    </row>
    <row r="18" spans="1:7" s="50" customFormat="1" ht="20.25" x14ac:dyDescent="0.3">
      <c r="A18" s="52" t="s">
        <v>96</v>
      </c>
      <c r="C18" s="51"/>
      <c r="D18" s="51"/>
    </row>
    <row r="19" spans="1:7" ht="15" x14ac:dyDescent="0.25">
      <c r="A19" s="53"/>
      <c r="B19" s="6"/>
      <c r="C19" s="8"/>
      <c r="D19" s="14"/>
      <c r="E19" s="14"/>
      <c r="F19" s="14"/>
      <c r="G19" s="14"/>
    </row>
    <row r="20" spans="1:7" ht="14.25" x14ac:dyDescent="0.2">
      <c r="A20" s="49"/>
      <c r="B20" s="19" t="s">
        <v>112</v>
      </c>
      <c r="C20" s="13"/>
      <c r="D20" s="25">
        <f>dagtilbud!D40</f>
        <v>242000</v>
      </c>
      <c r="E20" s="25">
        <f>dagtilbud!E40</f>
        <v>242000</v>
      </c>
      <c r="F20" s="25">
        <f>dagtilbud!F40</f>
        <v>242000</v>
      </c>
      <c r="G20" s="25">
        <f>dagtilbud!G40</f>
        <v>242000</v>
      </c>
    </row>
    <row r="21" spans="1:7" ht="14.25" x14ac:dyDescent="0.2">
      <c r="A21" s="49"/>
      <c r="B21" s="12"/>
      <c r="C21" s="13"/>
      <c r="D21" s="25"/>
      <c r="E21" s="17"/>
      <c r="F21" s="17"/>
      <c r="G21" s="17"/>
    </row>
    <row r="22" spans="1:7" ht="14.25" x14ac:dyDescent="0.2">
      <c r="A22" s="49"/>
      <c r="B22" s="19" t="s">
        <v>113</v>
      </c>
      <c r="C22" s="13"/>
      <c r="D22" s="25">
        <f>skoleområdet!D55</f>
        <v>1172375</v>
      </c>
      <c r="E22" s="25">
        <f>skoleområdet!E55</f>
        <v>1947000</v>
      </c>
      <c r="F22" s="25">
        <f>skoleområdet!F55</f>
        <v>1947000</v>
      </c>
      <c r="G22" s="25">
        <f>skoleområdet!G55</f>
        <v>1947000</v>
      </c>
    </row>
    <row r="23" spans="1:7" ht="14.25" x14ac:dyDescent="0.2">
      <c r="A23" s="49"/>
      <c r="B23" s="12"/>
      <c r="C23" s="13"/>
      <c r="D23" s="25"/>
      <c r="E23" s="25"/>
      <c r="F23" s="25"/>
      <c r="G23" s="25"/>
    </row>
    <row r="24" spans="1:7" ht="14.25" x14ac:dyDescent="0.2">
      <c r="A24" s="49"/>
      <c r="B24" s="19" t="s">
        <v>114</v>
      </c>
      <c r="C24" s="13"/>
      <c r="D24" s="25">
        <f>'Børn og Familie'!D11</f>
        <v>45000</v>
      </c>
      <c r="E24" s="25">
        <f>'Børn og Familie'!E11</f>
        <v>45000</v>
      </c>
      <c r="F24" s="25">
        <f>'Børn og Familie'!F11</f>
        <v>0</v>
      </c>
      <c r="G24" s="25">
        <f>'Børn og Familie'!G11</f>
        <v>0</v>
      </c>
    </row>
    <row r="25" spans="1:7" ht="14.25" x14ac:dyDescent="0.2">
      <c r="A25" s="49"/>
      <c r="B25" s="19"/>
      <c r="C25" s="13"/>
      <c r="D25" s="25"/>
      <c r="E25" s="25"/>
      <c r="F25" s="25"/>
      <c r="G25" s="25"/>
    </row>
    <row r="26" spans="1:7" ht="38.25" x14ac:dyDescent="0.2">
      <c r="A26" s="49"/>
      <c r="B26" s="175" t="s">
        <v>115</v>
      </c>
      <c r="C26" s="13"/>
      <c r="D26" s="25">
        <v>-1500000</v>
      </c>
      <c r="E26" s="25">
        <v>-1500000</v>
      </c>
      <c r="F26" s="25">
        <v>-1500000</v>
      </c>
      <c r="G26" s="25">
        <v>-1500000</v>
      </c>
    </row>
    <row r="27" spans="1:7" ht="14.25" x14ac:dyDescent="0.2">
      <c r="A27" s="49"/>
      <c r="B27" s="168"/>
      <c r="C27" s="13"/>
      <c r="D27" s="25"/>
      <c r="E27" s="17"/>
      <c r="F27" s="17"/>
      <c r="G27" s="17"/>
    </row>
    <row r="28" spans="1:7" s="12" customFormat="1" ht="9.75" customHeight="1" x14ac:dyDescent="0.2">
      <c r="A28" s="148"/>
      <c r="B28" s="149"/>
      <c r="C28" s="150"/>
      <c r="D28" s="151"/>
      <c r="E28" s="152"/>
      <c r="F28" s="151"/>
      <c r="G28" s="153"/>
    </row>
    <row r="29" spans="1:7" s="4" customFormat="1" x14ac:dyDescent="0.2">
      <c r="A29" s="154" t="s">
        <v>64</v>
      </c>
      <c r="B29" s="155"/>
      <c r="C29" s="156"/>
      <c r="D29" s="157">
        <f>SUM(D19:D26)</f>
        <v>-40625</v>
      </c>
      <c r="E29" s="157">
        <f>SUM(E19:E26)</f>
        <v>734000</v>
      </c>
      <c r="F29" s="157">
        <f t="shared" ref="F29:G29" si="0">SUM(F19:F26)</f>
        <v>689000</v>
      </c>
      <c r="G29" s="157">
        <f t="shared" si="0"/>
        <v>689000</v>
      </c>
    </row>
    <row r="30" spans="1:7" x14ac:dyDescent="0.2">
      <c r="A30" s="5"/>
      <c r="B30" s="6"/>
      <c r="C30" s="8"/>
      <c r="D30" s="24"/>
      <c r="E30" s="57"/>
      <c r="F30" s="24"/>
      <c r="G30" s="58"/>
    </row>
    <row r="31" spans="1:7" hidden="1" x14ac:dyDescent="0.2">
      <c r="A31" s="26" t="s">
        <v>64</v>
      </c>
      <c r="B31" s="27"/>
      <c r="C31" s="28"/>
      <c r="D31" s="29">
        <f>SUM(D21:D28)</f>
        <v>-282625</v>
      </c>
      <c r="E31" s="29">
        <f>SUM(E21:E28)</f>
        <v>492000</v>
      </c>
      <c r="F31" s="29">
        <f>SUM(F21:F28)</f>
        <v>447000</v>
      </c>
      <c r="G31" s="29">
        <f>SUM(G21:G28)</f>
        <v>447000</v>
      </c>
    </row>
    <row r="32" spans="1:7" hidden="1" x14ac:dyDescent="0.2">
      <c r="A32" s="5"/>
      <c r="B32" s="6"/>
      <c r="C32" s="8"/>
      <c r="D32" s="32" t="s">
        <v>19</v>
      </c>
      <c r="E32" s="32" t="s">
        <v>20</v>
      </c>
      <c r="F32" s="32" t="s">
        <v>20</v>
      </c>
      <c r="G32" s="32" t="s">
        <v>20</v>
      </c>
    </row>
    <row r="33" spans="1:7" ht="24" hidden="1" customHeight="1" x14ac:dyDescent="0.25">
      <c r="A33" s="31" t="s">
        <v>9</v>
      </c>
      <c r="B33" s="12"/>
      <c r="C33" s="13"/>
      <c r="D33" s="33">
        <v>2018</v>
      </c>
      <c r="E33" s="33" t="s">
        <v>16</v>
      </c>
      <c r="F33" s="33" t="s">
        <v>17</v>
      </c>
      <c r="G33" s="33" t="s">
        <v>18</v>
      </c>
    </row>
    <row r="34" spans="1:7" s="63" customFormat="1" hidden="1" x14ac:dyDescent="0.2">
      <c r="A34" s="59"/>
      <c r="B34" s="60"/>
      <c r="C34" s="61"/>
      <c r="D34" s="62"/>
      <c r="E34" s="62"/>
      <c r="F34" s="62"/>
      <c r="G34" s="62"/>
    </row>
    <row r="35" spans="1:7" s="63" customFormat="1" hidden="1" x14ac:dyDescent="0.2">
      <c r="A35" s="64" t="s">
        <v>22</v>
      </c>
      <c r="B35" s="65"/>
      <c r="C35" s="66"/>
      <c r="D35" s="67">
        <v>300000</v>
      </c>
      <c r="E35" s="67">
        <v>300000</v>
      </c>
      <c r="F35" s="67">
        <v>300000</v>
      </c>
      <c r="G35" s="67">
        <v>300000</v>
      </c>
    </row>
    <row r="36" spans="1:7" s="63" customFormat="1" hidden="1" x14ac:dyDescent="0.2">
      <c r="A36" s="68"/>
      <c r="B36" s="46" t="s">
        <v>0</v>
      </c>
      <c r="C36" s="69"/>
      <c r="D36" s="70"/>
      <c r="E36" s="70"/>
      <c r="F36" s="70"/>
      <c r="G36" s="70"/>
    </row>
    <row r="37" spans="1:7" s="63" customFormat="1" hidden="1" x14ac:dyDescent="0.2">
      <c r="A37" s="59"/>
      <c r="B37" s="60"/>
      <c r="C37" s="61"/>
      <c r="D37" s="62"/>
      <c r="E37" s="62"/>
      <c r="F37" s="62"/>
      <c r="G37" s="62"/>
    </row>
    <row r="38" spans="1:7" s="63" customFormat="1" hidden="1" x14ac:dyDescent="0.2">
      <c r="A38" s="68" t="s">
        <v>23</v>
      </c>
      <c r="B38" s="46"/>
      <c r="C38" s="69"/>
      <c r="D38" s="45">
        <v>37500</v>
      </c>
      <c r="E38" s="45">
        <v>37500</v>
      </c>
      <c r="F38" s="45">
        <v>37500</v>
      </c>
      <c r="G38" s="45">
        <v>37500</v>
      </c>
    </row>
    <row r="39" spans="1:7" s="63" customFormat="1" hidden="1" x14ac:dyDescent="0.2">
      <c r="A39" s="59"/>
      <c r="B39" s="60"/>
      <c r="C39" s="61"/>
      <c r="D39" s="62"/>
      <c r="E39" s="62"/>
      <c r="F39" s="62"/>
      <c r="G39" s="62"/>
    </row>
    <row r="40" spans="1:7" s="63" customFormat="1" hidden="1" x14ac:dyDescent="0.2">
      <c r="A40" s="64" t="s">
        <v>1</v>
      </c>
      <c r="B40" s="65"/>
      <c r="C40" s="66"/>
      <c r="D40" s="71"/>
      <c r="E40" s="71"/>
      <c r="F40" s="71"/>
      <c r="G40" s="71"/>
    </row>
    <row r="41" spans="1:7" s="63" customFormat="1" hidden="1" x14ac:dyDescent="0.2">
      <c r="A41" s="64"/>
      <c r="B41" s="65" t="s">
        <v>2</v>
      </c>
      <c r="C41" s="66"/>
      <c r="D41" s="71"/>
      <c r="E41" s="71"/>
      <c r="F41" s="71"/>
      <c r="G41" s="71"/>
    </row>
    <row r="42" spans="1:7" s="63" customFormat="1" hidden="1" x14ac:dyDescent="0.2">
      <c r="A42" s="68"/>
      <c r="B42" s="46" t="s">
        <v>3</v>
      </c>
      <c r="C42" s="69"/>
      <c r="D42" s="45">
        <v>1400000</v>
      </c>
      <c r="E42" s="45">
        <v>1400000</v>
      </c>
      <c r="F42" s="45">
        <v>1400000</v>
      </c>
      <c r="G42" s="45">
        <v>1400000</v>
      </c>
    </row>
    <row r="43" spans="1:7" s="63" customFormat="1" hidden="1" x14ac:dyDescent="0.2">
      <c r="A43" s="59"/>
      <c r="B43" s="60"/>
      <c r="C43" s="61"/>
      <c r="D43" s="62"/>
      <c r="E43" s="62"/>
      <c r="F43" s="62"/>
      <c r="G43" s="62"/>
    </row>
    <row r="44" spans="1:7" s="63" customFormat="1" hidden="1" x14ac:dyDescent="0.2">
      <c r="A44" s="64" t="s">
        <v>4</v>
      </c>
      <c r="B44" s="65"/>
      <c r="C44" s="66"/>
      <c r="D44" s="71"/>
      <c r="E44" s="71"/>
      <c r="F44" s="71"/>
      <c r="G44" s="71"/>
    </row>
    <row r="45" spans="1:7" s="63" customFormat="1" hidden="1" x14ac:dyDescent="0.2">
      <c r="A45" s="68"/>
      <c r="B45" s="46" t="s">
        <v>5</v>
      </c>
      <c r="C45" s="69"/>
      <c r="D45" s="45">
        <v>256000</v>
      </c>
      <c r="E45" s="45">
        <v>256000</v>
      </c>
      <c r="F45" s="45">
        <v>256000</v>
      </c>
      <c r="G45" s="45">
        <v>256000</v>
      </c>
    </row>
    <row r="46" spans="1:7" s="63" customFormat="1" hidden="1" x14ac:dyDescent="0.2">
      <c r="A46" s="59"/>
      <c r="B46" s="60"/>
      <c r="C46" s="61"/>
      <c r="D46" s="62"/>
      <c r="E46" s="62"/>
      <c r="F46" s="62"/>
      <c r="G46" s="62"/>
    </row>
    <row r="47" spans="1:7" s="63" customFormat="1" hidden="1" x14ac:dyDescent="0.2">
      <c r="A47" s="64" t="s">
        <v>6</v>
      </c>
      <c r="B47" s="65"/>
      <c r="C47" s="66"/>
      <c r="D47" s="71"/>
      <c r="E47" s="71"/>
      <c r="F47" s="71"/>
      <c r="G47" s="71"/>
    </row>
    <row r="48" spans="1:7" s="63" customFormat="1" hidden="1" x14ac:dyDescent="0.2">
      <c r="A48" s="64"/>
      <c r="B48" s="65" t="s">
        <v>7</v>
      </c>
      <c r="C48" s="66"/>
      <c r="D48" s="71">
        <v>213000</v>
      </c>
      <c r="E48" s="71">
        <v>213000</v>
      </c>
      <c r="F48" s="71">
        <v>213000</v>
      </c>
      <c r="G48" s="71">
        <v>213000</v>
      </c>
    </row>
    <row r="49" spans="1:7" s="63" customFormat="1" hidden="1" x14ac:dyDescent="0.2">
      <c r="A49" s="59"/>
      <c r="B49" s="60"/>
      <c r="C49" s="61"/>
      <c r="D49" s="72"/>
      <c r="E49" s="72"/>
      <c r="F49" s="72"/>
      <c r="G49" s="72"/>
    </row>
    <row r="50" spans="1:7" s="63" customFormat="1" hidden="1" x14ac:dyDescent="0.2">
      <c r="A50" s="68" t="s">
        <v>24</v>
      </c>
      <c r="B50" s="46"/>
      <c r="C50" s="69"/>
      <c r="D50" s="70">
        <v>66750</v>
      </c>
      <c r="E50" s="70">
        <v>66750</v>
      </c>
      <c r="F50" s="70">
        <v>66750</v>
      </c>
      <c r="G50" s="70">
        <v>66750</v>
      </c>
    </row>
    <row r="51" spans="1:7" s="63" customFormat="1" hidden="1" x14ac:dyDescent="0.2">
      <c r="A51" s="64"/>
      <c r="B51" s="65"/>
      <c r="C51" s="66"/>
      <c r="D51" s="67"/>
      <c r="E51" s="67"/>
      <c r="F51" s="67"/>
      <c r="G51" s="67"/>
    </row>
    <row r="52" spans="1:7" s="63" customFormat="1" hidden="1" x14ac:dyDescent="0.2">
      <c r="A52" s="64" t="s">
        <v>10</v>
      </c>
      <c r="B52" s="65"/>
      <c r="C52" s="66"/>
      <c r="D52" s="67"/>
      <c r="E52" s="67"/>
      <c r="F52" s="67"/>
      <c r="G52" s="67"/>
    </row>
    <row r="53" spans="1:7" s="63" customFormat="1" hidden="1" x14ac:dyDescent="0.2">
      <c r="A53" s="68"/>
      <c r="B53" s="46" t="s">
        <v>11</v>
      </c>
      <c r="C53" s="69"/>
      <c r="D53" s="70">
        <v>100000</v>
      </c>
      <c r="E53" s="70">
        <v>100000</v>
      </c>
      <c r="F53" s="70">
        <v>100000</v>
      </c>
      <c r="G53" s="70">
        <v>100000</v>
      </c>
    </row>
    <row r="54" spans="1:7" s="63" customFormat="1" hidden="1" x14ac:dyDescent="0.2">
      <c r="A54" s="64"/>
      <c r="B54" s="65"/>
      <c r="C54" s="66"/>
      <c r="D54" s="67"/>
      <c r="E54" s="67"/>
      <c r="F54" s="67"/>
      <c r="G54" s="67"/>
    </row>
    <row r="55" spans="1:7" s="63" customFormat="1" hidden="1" x14ac:dyDescent="0.2">
      <c r="A55" s="64" t="s">
        <v>12</v>
      </c>
      <c r="B55" s="65"/>
      <c r="C55" s="66"/>
      <c r="D55" s="67"/>
      <c r="E55" s="67"/>
      <c r="F55" s="67"/>
      <c r="G55" s="67"/>
    </row>
    <row r="56" spans="1:7" s="63" customFormat="1" hidden="1" x14ac:dyDescent="0.2">
      <c r="A56" s="68"/>
      <c r="B56" s="46" t="s">
        <v>25</v>
      </c>
      <c r="C56" s="69"/>
      <c r="D56" s="70">
        <v>225000</v>
      </c>
      <c r="E56" s="70">
        <v>225000</v>
      </c>
      <c r="F56" s="70">
        <v>225000</v>
      </c>
      <c r="G56" s="70">
        <v>225000</v>
      </c>
    </row>
    <row r="57" spans="1:7" s="63" customFormat="1" hidden="1" x14ac:dyDescent="0.2">
      <c r="A57" s="64"/>
      <c r="B57" s="65"/>
      <c r="C57" s="66"/>
      <c r="D57" s="67"/>
      <c r="E57" s="67"/>
      <c r="F57" s="67"/>
      <c r="G57" s="67"/>
    </row>
    <row r="58" spans="1:7" s="63" customFormat="1" hidden="1" x14ac:dyDescent="0.2">
      <c r="A58" s="64" t="s">
        <v>13</v>
      </c>
      <c r="B58" s="65"/>
      <c r="C58" s="66"/>
      <c r="D58" s="67">
        <v>2377000</v>
      </c>
      <c r="E58" s="67">
        <v>2377000</v>
      </c>
      <c r="F58" s="67">
        <v>2377000</v>
      </c>
      <c r="G58" s="67">
        <v>2377000</v>
      </c>
    </row>
    <row r="59" spans="1:7" s="63" customFormat="1" hidden="1" x14ac:dyDescent="0.2">
      <c r="A59" s="68"/>
      <c r="B59" s="46" t="s">
        <v>15</v>
      </c>
      <c r="C59" s="73"/>
      <c r="D59" s="70"/>
      <c r="E59" s="70"/>
      <c r="F59" s="70"/>
      <c r="G59" s="70"/>
    </row>
    <row r="60" spans="1:7" hidden="1" x14ac:dyDescent="0.2">
      <c r="A60" s="21"/>
      <c r="B60" s="12"/>
      <c r="C60" s="13"/>
      <c r="D60" s="17"/>
      <c r="E60" s="17"/>
      <c r="F60" s="17"/>
    </row>
    <row r="61" spans="1:7" s="4" customFormat="1" hidden="1" x14ac:dyDescent="0.2">
      <c r="A61" s="26" t="s">
        <v>27</v>
      </c>
      <c r="B61" s="27"/>
      <c r="C61" s="28"/>
      <c r="D61" s="29">
        <f>SUM(D34:D59)</f>
        <v>4975250</v>
      </c>
      <c r="E61" s="29">
        <f>SUM(E34:E59)</f>
        <v>4975250</v>
      </c>
      <c r="F61" s="29">
        <f>SUM(F34:F59)</f>
        <v>4975250</v>
      </c>
      <c r="G61" s="29">
        <f>SUM(G34:G59)</f>
        <v>4975250</v>
      </c>
    </row>
    <row r="62" spans="1:7" s="4" customFormat="1" hidden="1" x14ac:dyDescent="0.2">
      <c r="A62" s="35"/>
      <c r="B62" s="35"/>
      <c r="C62" s="36"/>
      <c r="D62" s="36"/>
      <c r="E62" s="36"/>
      <c r="F62" s="36"/>
      <c r="G62" s="36"/>
    </row>
    <row r="63" spans="1:7" hidden="1" x14ac:dyDescent="0.2"/>
    <row r="64" spans="1:7" hidden="1" x14ac:dyDescent="0.2">
      <c r="A64" s="5"/>
      <c r="B64" s="6"/>
      <c r="C64" s="8"/>
      <c r="D64" s="32" t="s">
        <v>19</v>
      </c>
      <c r="E64" s="32" t="s">
        <v>20</v>
      </c>
      <c r="F64" s="32" t="s">
        <v>20</v>
      </c>
      <c r="G64" s="32" t="s">
        <v>20</v>
      </c>
    </row>
    <row r="65" spans="1:8" ht="15" hidden="1" x14ac:dyDescent="0.25">
      <c r="A65" s="31" t="s">
        <v>14</v>
      </c>
      <c r="B65" s="12"/>
      <c r="C65" s="13"/>
      <c r="D65" s="33">
        <v>2018</v>
      </c>
      <c r="E65" s="33" t="s">
        <v>16</v>
      </c>
      <c r="F65" s="33" t="s">
        <v>17</v>
      </c>
      <c r="G65" s="33" t="s">
        <v>18</v>
      </c>
    </row>
    <row r="66" spans="1:8" hidden="1" x14ac:dyDescent="0.2">
      <c r="A66" s="5"/>
      <c r="B66" s="6"/>
      <c r="C66" s="8"/>
      <c r="D66" s="14"/>
      <c r="E66" s="14"/>
      <c r="F66" s="14"/>
      <c r="G66" s="14"/>
    </row>
    <row r="67" spans="1:8" hidden="1" x14ac:dyDescent="0.2">
      <c r="A67" s="11" t="s">
        <v>31</v>
      </c>
      <c r="B67" s="12"/>
      <c r="C67" s="13"/>
      <c r="D67" s="17">
        <v>300000</v>
      </c>
      <c r="E67" s="17">
        <v>300000</v>
      </c>
      <c r="F67" s="17">
        <v>300000</v>
      </c>
      <c r="G67" s="17">
        <v>300000</v>
      </c>
      <c r="H67" t="s">
        <v>39</v>
      </c>
    </row>
    <row r="68" spans="1:8" hidden="1" x14ac:dyDescent="0.2">
      <c r="A68" s="20"/>
      <c r="B68" s="22"/>
      <c r="C68" s="10"/>
      <c r="D68" s="15"/>
      <c r="E68" s="15"/>
      <c r="F68" s="15"/>
      <c r="G68" s="15"/>
    </row>
    <row r="69" spans="1:8" hidden="1" x14ac:dyDescent="0.2">
      <c r="A69" s="5"/>
      <c r="B69" s="6"/>
      <c r="C69" s="8"/>
      <c r="D69" s="14"/>
      <c r="E69" s="14"/>
      <c r="F69" s="14"/>
      <c r="G69" s="14"/>
    </row>
    <row r="70" spans="1:8" hidden="1" x14ac:dyDescent="0.2">
      <c r="A70" s="11" t="s">
        <v>32</v>
      </c>
      <c r="B70" s="12"/>
      <c r="C70" s="13"/>
      <c r="D70" s="18">
        <v>525000</v>
      </c>
      <c r="E70" s="18">
        <v>525000</v>
      </c>
      <c r="F70" s="18">
        <v>525000</v>
      </c>
      <c r="G70" s="18">
        <v>525000</v>
      </c>
      <c r="H70" t="s">
        <v>39</v>
      </c>
    </row>
    <row r="71" spans="1:8" hidden="1" x14ac:dyDescent="0.2">
      <c r="A71" s="20"/>
      <c r="B71" s="22"/>
      <c r="C71" s="10"/>
      <c r="D71" s="15"/>
      <c r="E71" s="15"/>
      <c r="F71" s="15"/>
      <c r="G71" s="15"/>
    </row>
    <row r="72" spans="1:8" hidden="1" x14ac:dyDescent="0.2">
      <c r="A72" s="5"/>
      <c r="B72" s="6"/>
      <c r="C72" s="8"/>
      <c r="D72" s="14"/>
      <c r="E72" s="14"/>
      <c r="F72" s="14"/>
      <c r="G72" s="14"/>
    </row>
    <row r="73" spans="1:8" hidden="1" x14ac:dyDescent="0.2">
      <c r="A73" s="11" t="s">
        <v>33</v>
      </c>
      <c r="B73" s="12"/>
      <c r="C73" s="13"/>
      <c r="D73" s="18">
        <v>300000</v>
      </c>
      <c r="E73" s="18">
        <v>300000</v>
      </c>
      <c r="F73" s="18">
        <v>300000</v>
      </c>
      <c r="G73" s="18">
        <v>300000</v>
      </c>
      <c r="H73" t="s">
        <v>39</v>
      </c>
    </row>
    <row r="74" spans="1:8" hidden="1" x14ac:dyDescent="0.2">
      <c r="A74" s="20"/>
      <c r="B74" s="22"/>
      <c r="C74" s="10"/>
      <c r="D74" s="15"/>
      <c r="E74" s="15"/>
      <c r="F74" s="15"/>
      <c r="G74" s="15"/>
    </row>
    <row r="75" spans="1:8" hidden="1" x14ac:dyDescent="0.2">
      <c r="A75" s="5"/>
      <c r="B75" s="6"/>
      <c r="C75" s="8"/>
      <c r="D75" s="14"/>
      <c r="E75" s="14"/>
      <c r="F75" s="14"/>
      <c r="G75" s="14"/>
    </row>
    <row r="76" spans="1:8" hidden="1" x14ac:dyDescent="0.2">
      <c r="A76" s="11" t="s">
        <v>34</v>
      </c>
      <c r="B76" s="12"/>
      <c r="C76" s="13"/>
      <c r="D76" s="17">
        <v>425000</v>
      </c>
      <c r="E76" s="17">
        <v>425000</v>
      </c>
      <c r="F76" s="17">
        <v>425000</v>
      </c>
      <c r="G76" s="17">
        <v>425000</v>
      </c>
    </row>
    <row r="77" spans="1:8" hidden="1" x14ac:dyDescent="0.2">
      <c r="A77" s="20"/>
      <c r="B77" s="22"/>
      <c r="C77" s="10"/>
      <c r="D77" s="16"/>
      <c r="E77" s="16"/>
      <c r="F77" s="16"/>
      <c r="G77" s="16"/>
    </row>
    <row r="78" spans="1:8" hidden="1" x14ac:dyDescent="0.2">
      <c r="A78" s="5"/>
      <c r="B78" s="6"/>
      <c r="C78" s="8"/>
      <c r="D78" s="14"/>
      <c r="E78" s="14"/>
      <c r="F78" s="14"/>
      <c r="G78" s="14"/>
    </row>
    <row r="79" spans="1:8" hidden="1" x14ac:dyDescent="0.2">
      <c r="A79" s="11" t="s">
        <v>29</v>
      </c>
      <c r="B79" s="12"/>
      <c r="C79" s="13"/>
      <c r="D79" s="17">
        <v>170000</v>
      </c>
      <c r="E79" s="17">
        <v>170000</v>
      </c>
      <c r="F79" s="17">
        <v>170000</v>
      </c>
      <c r="G79" s="17">
        <v>170000</v>
      </c>
    </row>
    <row r="80" spans="1:8" hidden="1" x14ac:dyDescent="0.2">
      <c r="A80" s="20"/>
      <c r="B80" s="22"/>
      <c r="C80" s="10"/>
      <c r="D80" s="16"/>
      <c r="E80" s="16"/>
      <c r="F80" s="16"/>
      <c r="G80" s="16"/>
    </row>
    <row r="81" spans="1:9" hidden="1" x14ac:dyDescent="0.2">
      <c r="A81" s="5"/>
      <c r="B81" s="6"/>
      <c r="C81" s="8"/>
      <c r="D81" s="14"/>
      <c r="E81" s="14"/>
      <c r="F81" s="14"/>
      <c r="G81" s="14"/>
    </row>
    <row r="82" spans="1:9" hidden="1" x14ac:dyDescent="0.2">
      <c r="A82" s="11" t="s">
        <v>35</v>
      </c>
      <c r="B82" s="12"/>
      <c r="C82" s="13"/>
      <c r="D82" s="17">
        <v>350000</v>
      </c>
      <c r="E82" s="17">
        <v>350000</v>
      </c>
      <c r="F82" s="17">
        <v>350000</v>
      </c>
      <c r="G82" s="17">
        <v>350000</v>
      </c>
    </row>
    <row r="83" spans="1:9" hidden="1" x14ac:dyDescent="0.2">
      <c r="A83" s="20"/>
      <c r="B83" s="22"/>
      <c r="C83" s="10"/>
      <c r="D83" s="16"/>
      <c r="E83" s="16"/>
      <c r="F83" s="16"/>
      <c r="G83" s="16"/>
    </row>
    <row r="84" spans="1:9" hidden="1" x14ac:dyDescent="0.2">
      <c r="A84" s="5"/>
      <c r="B84" s="6"/>
      <c r="C84" s="8"/>
      <c r="D84" s="14"/>
      <c r="E84" s="14"/>
      <c r="F84" s="14"/>
      <c r="G84" s="14"/>
    </row>
    <row r="85" spans="1:9" hidden="1" x14ac:dyDescent="0.2">
      <c r="A85" s="11" t="s">
        <v>36</v>
      </c>
      <c r="B85" s="12"/>
      <c r="C85" s="13"/>
      <c r="D85" s="48">
        <v>600000</v>
      </c>
      <c r="E85" s="48">
        <v>600000</v>
      </c>
      <c r="F85" s="48">
        <v>600000</v>
      </c>
      <c r="G85" s="48">
        <v>600000</v>
      </c>
      <c r="H85" s="47"/>
      <c r="I85" s="12"/>
    </row>
    <row r="86" spans="1:9" hidden="1" x14ac:dyDescent="0.2">
      <c r="A86" s="20"/>
      <c r="B86" s="46"/>
      <c r="C86" s="10"/>
      <c r="D86" s="45"/>
      <c r="E86" s="45"/>
      <c r="F86" s="45"/>
      <c r="G86" s="45"/>
    </row>
    <row r="87" spans="1:9" hidden="1" x14ac:dyDescent="0.2">
      <c r="A87" s="5"/>
      <c r="B87" s="6"/>
      <c r="C87" s="8"/>
      <c r="D87" s="14"/>
      <c r="E87" s="14"/>
      <c r="F87" s="14"/>
      <c r="G87" s="14"/>
    </row>
    <row r="88" spans="1:9" hidden="1" x14ac:dyDescent="0.2">
      <c r="A88" s="11" t="s">
        <v>37</v>
      </c>
      <c r="B88" s="12"/>
      <c r="C88" s="13"/>
      <c r="D88" s="17">
        <v>750000</v>
      </c>
      <c r="E88" s="17">
        <v>750000</v>
      </c>
      <c r="F88" s="17">
        <v>750000</v>
      </c>
      <c r="G88" s="17">
        <v>750000</v>
      </c>
    </row>
    <row r="89" spans="1:9" hidden="1" x14ac:dyDescent="0.2">
      <c r="A89" s="20"/>
      <c r="B89" s="22"/>
      <c r="C89" s="10"/>
      <c r="D89" s="16"/>
      <c r="E89" s="16"/>
      <c r="F89" s="16"/>
      <c r="G89" s="16"/>
    </row>
    <row r="90" spans="1:9" hidden="1" x14ac:dyDescent="0.2">
      <c r="A90" s="21"/>
      <c r="B90" s="12"/>
      <c r="C90" s="13"/>
      <c r="D90" s="17"/>
      <c r="E90" s="17"/>
      <c r="F90" s="17"/>
      <c r="G90" s="17"/>
    </row>
    <row r="91" spans="1:9" hidden="1" x14ac:dyDescent="0.2">
      <c r="A91" s="26" t="s">
        <v>38</v>
      </c>
      <c r="B91" s="27"/>
      <c r="C91" s="28"/>
      <c r="D91" s="29">
        <f>SUM(D66:D89)</f>
        <v>3420000</v>
      </c>
      <c r="E91" s="29">
        <f>SUM(E66:E89)</f>
        <v>3420000</v>
      </c>
      <c r="F91" s="29">
        <f>SUM(F66:F89)</f>
        <v>3420000</v>
      </c>
      <c r="G91" s="29">
        <f>SUM(G66:G89)</f>
        <v>3420000</v>
      </c>
    </row>
    <row r="92" spans="1:9" hidden="1" x14ac:dyDescent="0.2">
      <c r="A92" s="37"/>
      <c r="B92" s="38"/>
      <c r="C92" s="39"/>
      <c r="D92" s="40"/>
      <c r="E92" s="40"/>
      <c r="F92" s="40"/>
      <c r="G92" s="40"/>
    </row>
    <row r="93" spans="1:9" hidden="1" x14ac:dyDescent="0.2">
      <c r="A93" s="41" t="s">
        <v>28</v>
      </c>
      <c r="B93" s="42"/>
      <c r="C93" s="43"/>
      <c r="D93" s="44">
        <f>+D91+D61+D16</f>
        <v>17252000</v>
      </c>
      <c r="E93" s="44">
        <f>+E91+E61+E16</f>
        <v>18439000</v>
      </c>
      <c r="F93" s="44">
        <f>+F91+F61+F16</f>
        <v>19680000</v>
      </c>
      <c r="G93" s="44">
        <f>+G91+G61+G16</f>
        <v>19680000</v>
      </c>
    </row>
    <row r="94" spans="1:9" hidden="1" x14ac:dyDescent="0.2">
      <c r="A94" s="1"/>
    </row>
    <row r="95" spans="1:9" x14ac:dyDescent="0.2">
      <c r="A95" s="148"/>
      <c r="B95" s="149"/>
      <c r="C95" s="150"/>
      <c r="D95" s="151"/>
      <c r="E95" s="152"/>
      <c r="F95" s="151"/>
      <c r="G95" s="153"/>
    </row>
    <row r="96" spans="1:9" x14ac:dyDescent="0.2">
      <c r="A96" s="154" t="s">
        <v>65</v>
      </c>
      <c r="B96" s="155"/>
      <c r="C96" s="156"/>
      <c r="D96" s="157">
        <f>+D16-D29</f>
        <v>8897375</v>
      </c>
      <c r="E96" s="157">
        <f>+E16-E29</f>
        <v>9309750</v>
      </c>
      <c r="F96" s="157">
        <f>+F16-F29</f>
        <v>10595750</v>
      </c>
      <c r="G96" s="157">
        <f>+G16-G29</f>
        <v>10595750</v>
      </c>
    </row>
    <row r="97" spans="1:7" x14ac:dyDescent="0.2">
      <c r="A97" s="110"/>
      <c r="B97" s="6"/>
      <c r="C97" s="8"/>
      <c r="D97" s="8"/>
      <c r="E97" s="6"/>
      <c r="F97" s="6"/>
      <c r="G97" s="111"/>
    </row>
    <row r="98" spans="1:7" x14ac:dyDescent="0.2">
      <c r="A98" s="21"/>
      <c r="B98" s="12"/>
      <c r="C98" s="13"/>
      <c r="D98" s="13"/>
      <c r="E98" s="13"/>
      <c r="F98" s="13"/>
      <c r="G98" s="13"/>
    </row>
    <row r="100" spans="1:7" s="50" customFormat="1" ht="18" x14ac:dyDescent="0.25">
      <c r="A100" s="121" t="s">
        <v>103</v>
      </c>
      <c r="B100" s="145"/>
      <c r="C100" s="51"/>
      <c r="D100" s="51"/>
    </row>
    <row r="101" spans="1:7" ht="15" x14ac:dyDescent="0.25">
      <c r="A101" s="53"/>
      <c r="B101" s="6"/>
      <c r="C101" s="8"/>
      <c r="D101" s="14"/>
      <c r="E101" s="14"/>
      <c r="F101" s="14"/>
      <c r="G101" s="14"/>
    </row>
    <row r="102" spans="1:7" ht="14.25" x14ac:dyDescent="0.2">
      <c r="A102" s="49" t="s">
        <v>141</v>
      </c>
      <c r="B102" s="19" t="s">
        <v>111</v>
      </c>
      <c r="C102" s="13"/>
      <c r="D102" s="25"/>
      <c r="E102" s="17">
        <v>3000000</v>
      </c>
      <c r="F102" s="17">
        <v>3000000</v>
      </c>
      <c r="G102" s="17">
        <v>3000000</v>
      </c>
    </row>
    <row r="103" spans="1:7" ht="14.25" x14ac:dyDescent="0.2">
      <c r="A103" s="49"/>
      <c r="B103" s="19"/>
      <c r="C103" s="13"/>
      <c r="D103" s="25"/>
      <c r="E103" s="13"/>
      <c r="F103" s="17"/>
      <c r="G103" s="75"/>
    </row>
    <row r="104" spans="1:7" s="12" customFormat="1" ht="9.75" customHeight="1" x14ac:dyDescent="0.2">
      <c r="A104" s="159"/>
      <c r="B104" s="160"/>
      <c r="C104" s="161"/>
      <c r="D104" s="162"/>
      <c r="E104" s="163"/>
      <c r="F104" s="162"/>
      <c r="G104" s="164"/>
    </row>
    <row r="105" spans="1:7" s="4" customFormat="1" ht="15.75" x14ac:dyDescent="0.25">
      <c r="A105" s="146" t="s">
        <v>109</v>
      </c>
      <c r="B105" s="147"/>
      <c r="C105" s="165"/>
      <c r="D105" s="166">
        <f>SUM(D101:D102)</f>
        <v>0</v>
      </c>
      <c r="E105" s="166">
        <f>SUM(E101:E102)</f>
        <v>3000000</v>
      </c>
      <c r="F105" s="166">
        <f>SUM(F101:F102)</f>
        <v>3000000</v>
      </c>
      <c r="G105" s="166">
        <f>SUM(G101:G102)</f>
        <v>3000000</v>
      </c>
    </row>
  </sheetData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4" sqref="F44"/>
    </sheetView>
  </sheetViews>
  <sheetFormatPr defaultRowHeight="12.75" x14ac:dyDescent="0.2"/>
  <sheetData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2018-06-12T11:00:00+00:00</MeetingStartDate>
    <EnclosureFileNumber xmlns="d08b57ff-b9b7-4581-975d-98f87b579a51">90566/18</EnclosureFileNumber>
    <AgendaId xmlns="d08b57ff-b9b7-4581-975d-98f87b579a51">8499</AgendaId>
    <AccessLevel xmlns="d08b57ff-b9b7-4581-975d-98f87b579a51">1</AccessLevel>
    <EnclosureType xmlns="d08b57ff-b9b7-4581-975d-98f87b579a51">Enclosure</EnclosureType>
    <CommitteeName xmlns="d08b57ff-b9b7-4581-975d-98f87b579a51">Udvalget for Børn og Læring</CommitteeName>
    <FusionId xmlns="d08b57ff-b9b7-4581-975d-98f87b579a51">2926306</FusionId>
    <AgendaAccessLevelName xmlns="d08b57ff-b9b7-4581-975d-98f87b579a51">Åben</AgendaAccessLevelName>
    <UNC xmlns="d08b57ff-b9b7-4581-975d-98f87b579a51">2664193</UNC>
    <MeetingTitle xmlns="d08b57ff-b9b7-4581-975d-98f87b579a51">12-06-2018</MeetingTitle>
    <MeetingDateAndTime xmlns="d08b57ff-b9b7-4581-975d-98f87b579a51">12-06-2018 fra 13:00 - 16:50</MeetingDateAndTime>
    <MeetingEndDate xmlns="d08b57ff-b9b7-4581-975d-98f87b579a51">2018-06-12T14:50:00+00:00</MeetingEndDate>
    <PWDescription xmlns="d08b57ff-b9b7-4581-975d-98f87b579a51">Omprioriteringsbidrag, nye ønsker samt investeringsforslag til budget 2019 - 2022 - Udvalget for Børn og Læring, jfr. udvalgsmødet den 12.6.2018
</PWDescription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40222C-46E9-4C2A-8F17-61642B843E47}"/>
</file>

<file path=customXml/itemProps2.xml><?xml version="1.0" encoding="utf-8"?>
<ds:datastoreItem xmlns:ds="http://schemas.openxmlformats.org/officeDocument/2006/customXml" ds:itemID="{55DAD41B-F1E8-4FE9-BD24-D2F3F2023ED5}"/>
</file>

<file path=customXml/itemProps3.xml><?xml version="1.0" encoding="utf-8"?>
<ds:datastoreItem xmlns:ds="http://schemas.openxmlformats.org/officeDocument/2006/customXml" ds:itemID="{59A0AA18-3A76-4D75-83EB-99E36E14AA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skoleområdet</vt:lpstr>
      <vt:lpstr>forslag uden tidlig opstart</vt:lpstr>
      <vt:lpstr>dagtilbud</vt:lpstr>
      <vt:lpstr>Børn og Familie</vt:lpstr>
      <vt:lpstr>samlet oversigt drift og anlæg</vt:lpstr>
      <vt:lpstr>Ark2</vt:lpstr>
      <vt:lpstr>Ark3</vt:lpstr>
      <vt:lpstr>Ark4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-12-06-2018 - Bilag 85.02 Oversigt over omprioriteringsbidrag, nye ønsker samt investeringsforslag t…</dc:title>
  <dc:creator>Lissy Andersen</dc:creator>
  <cp:lastModifiedBy>Jette Poulsen</cp:lastModifiedBy>
  <cp:lastPrinted>2018-06-13T09:35:23Z</cp:lastPrinted>
  <dcterms:created xsi:type="dcterms:W3CDTF">1996-11-12T13:28:11Z</dcterms:created>
  <dcterms:modified xsi:type="dcterms:W3CDTF">2018-06-13T10:08:19Z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fficeInstanceGUID">
    <vt:lpwstr>{AC1A14C4-2F8C-404A-AC73-84CA68C5B747}</vt:lpwstr>
  </property>
  <property fmtid="{D5CDD505-2E9C-101B-9397-08002B2CF9AE}" pid="3" name="ContentTypeId">
    <vt:lpwstr>0x0101003D7BFBD5F481E14985D820F2A1C38BC800C867DCA9723D5D41B98144D00A8161C2</vt:lpwstr>
  </property>
</Properties>
</file>